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4680" windowHeight="4965"/>
  </bookViews>
  <sheets>
    <sheet name="Cenová nabídka" sheetId="10" r:id="rId1"/>
    <sheet name="Položkový rozpočet" sheetId="8" r:id="rId2"/>
    <sheet name="Rekapitulace" sheetId="9" r:id="rId3"/>
  </sheets>
  <definedNames>
    <definedName name="CenyK">'Cenová nabídka'!$C$18</definedName>
    <definedName name="Datum">'Položkový rozpočet'!#REF!</definedName>
    <definedName name="DatumR">Rekapitulace!$D$1</definedName>
    <definedName name="NazevObjektu">'Položkový rozpočet'!$C$2</definedName>
    <definedName name="NazevStavby">'Položkový rozpočet'!$C$1</definedName>
    <definedName name="_xlnm.Print_Titles" localSheetId="1">'Položkový rozpočet'!$1:$5</definedName>
    <definedName name="PolBegin">'Položkový rozpočet'!$A$5</definedName>
    <definedName name="PolBeginR">Rekapitulace!$A$9</definedName>
    <definedName name="StrediskoK">'Cenová nabídka'!$C$12</definedName>
    <definedName name="ZpracovalK">'Cenová nabídka'!$F$31</definedName>
  </definedNames>
  <calcPr calcId="145621"/>
</workbook>
</file>

<file path=xl/calcChain.xml><?xml version="1.0" encoding="utf-8"?>
<calcChain xmlns="http://schemas.openxmlformats.org/spreadsheetml/2006/main">
  <c r="D23" i="9" l="1"/>
  <c r="C23" i="9"/>
  <c r="H236" i="8"/>
  <c r="G236" i="8"/>
  <c r="G176" i="8" l="1"/>
  <c r="F318" i="8"/>
  <c r="F320" i="8" s="1"/>
  <c r="H314" i="8"/>
  <c r="D30" i="9" s="1"/>
  <c r="G312" i="8"/>
  <c r="G314" i="8" s="1"/>
  <c r="C30" i="9" s="1"/>
  <c r="A30" i="9"/>
  <c r="B30" i="9"/>
  <c r="H308" i="8"/>
  <c r="D29" i="9" s="1"/>
  <c r="G306" i="8"/>
  <c r="G308" i="8" s="1"/>
  <c r="C29" i="9" s="1"/>
  <c r="A29" i="9"/>
  <c r="B29" i="9"/>
  <c r="H302" i="8"/>
  <c r="D28" i="9" s="1"/>
  <c r="G300" i="8"/>
  <c r="G302" i="8" s="1"/>
  <c r="C28" i="9" s="1"/>
  <c r="A28" i="9"/>
  <c r="B28" i="9"/>
  <c r="H296" i="8"/>
  <c r="D27" i="9" s="1"/>
  <c r="G294" i="8"/>
  <c r="G292" i="8"/>
  <c r="G290" i="8"/>
  <c r="G288" i="8"/>
  <c r="G286" i="8"/>
  <c r="G284" i="8"/>
  <c r="G282" i="8"/>
  <c r="G280" i="8"/>
  <c r="A27" i="9"/>
  <c r="B27" i="9"/>
  <c r="D26" i="9"/>
  <c r="H276" i="8"/>
  <c r="G274" i="8"/>
  <c r="G272" i="8"/>
  <c r="G276" i="8" s="1"/>
  <c r="C26" i="9" s="1"/>
  <c r="A26" i="9"/>
  <c r="B26" i="9"/>
  <c r="H268" i="8"/>
  <c r="D25" i="9" s="1"/>
  <c r="G266" i="8"/>
  <c r="G264" i="8"/>
  <c r="G262" i="8"/>
  <c r="G260" i="8"/>
  <c r="G258" i="8"/>
  <c r="G256" i="8"/>
  <c r="G254" i="8"/>
  <c r="G252" i="8"/>
  <c r="A25" i="9"/>
  <c r="B25" i="9"/>
  <c r="H248" i="8"/>
  <c r="D24" i="9" s="1"/>
  <c r="G246" i="8"/>
  <c r="G244" i="8"/>
  <c r="G242" i="8"/>
  <c r="G240" i="8"/>
  <c r="A24" i="9"/>
  <c r="B24" i="9"/>
  <c r="G234" i="8"/>
  <c r="G232" i="8"/>
  <c r="G230" i="8"/>
  <c r="G228" i="8"/>
  <c r="A23" i="9"/>
  <c r="B23" i="9"/>
  <c r="H224" i="8"/>
  <c r="D22" i="9" s="1"/>
  <c r="G222" i="8"/>
  <c r="G220" i="8"/>
  <c r="A22" i="9"/>
  <c r="B22" i="9"/>
  <c r="H216" i="8"/>
  <c r="D21" i="9" s="1"/>
  <c r="G214" i="8"/>
  <c r="G212" i="8"/>
  <c r="G210" i="8"/>
  <c r="A21" i="9"/>
  <c r="B21" i="9"/>
  <c r="H206" i="8"/>
  <c r="D20" i="9" s="1"/>
  <c r="G204" i="8"/>
  <c r="G202" i="8"/>
  <c r="A20" i="9"/>
  <c r="B20" i="9"/>
  <c r="H198" i="8"/>
  <c r="D19" i="9" s="1"/>
  <c r="G196" i="8"/>
  <c r="G194" i="8"/>
  <c r="G192" i="8"/>
  <c r="G190" i="8"/>
  <c r="G188" i="8"/>
  <c r="G186" i="8"/>
  <c r="G184" i="8"/>
  <c r="G182" i="8"/>
  <c r="G180" i="8"/>
  <c r="G178" i="8"/>
  <c r="G174" i="8"/>
  <c r="G172" i="8"/>
  <c r="G170" i="8"/>
  <c r="G168" i="8"/>
  <c r="G166" i="8"/>
  <c r="G164" i="8"/>
  <c r="G162" i="8"/>
  <c r="G160" i="8"/>
  <c r="G158" i="8"/>
  <c r="G156" i="8"/>
  <c r="A19" i="9"/>
  <c r="B19" i="9"/>
  <c r="H152" i="8"/>
  <c r="D18" i="9" s="1"/>
  <c r="G150" i="8"/>
  <c r="G148" i="8"/>
  <c r="G146" i="8"/>
  <c r="G144" i="8"/>
  <c r="G142" i="8"/>
  <c r="G140" i="8"/>
  <c r="G138" i="8"/>
  <c r="G136" i="8"/>
  <c r="G134" i="8"/>
  <c r="G132" i="8"/>
  <c r="A18" i="9"/>
  <c r="B18" i="9"/>
  <c r="H128" i="8"/>
  <c r="D17" i="9" s="1"/>
  <c r="G126" i="8"/>
  <c r="G124" i="8"/>
  <c r="G122" i="8"/>
  <c r="G120" i="8"/>
  <c r="G118" i="8"/>
  <c r="G116" i="8"/>
  <c r="G114" i="8"/>
  <c r="G112" i="8"/>
  <c r="G110" i="8"/>
  <c r="G108" i="8"/>
  <c r="G106" i="8"/>
  <c r="G104" i="8"/>
  <c r="G102" i="8"/>
  <c r="A17" i="9"/>
  <c r="B17" i="9"/>
  <c r="H98" i="8"/>
  <c r="D16" i="9" s="1"/>
  <c r="G96" i="8"/>
  <c r="G98" i="8" s="1"/>
  <c r="C16" i="9" s="1"/>
  <c r="A16" i="9"/>
  <c r="B16" i="9"/>
  <c r="H92" i="8"/>
  <c r="D15" i="9" s="1"/>
  <c r="G90" i="8"/>
  <c r="G92" i="8" s="1"/>
  <c r="C15" i="9" s="1"/>
  <c r="A15" i="9"/>
  <c r="B15" i="9"/>
  <c r="H86" i="8"/>
  <c r="D14" i="9" s="1"/>
  <c r="G84" i="8"/>
  <c r="G82" i="8"/>
  <c r="G80" i="8"/>
  <c r="G78" i="8"/>
  <c r="G76" i="8"/>
  <c r="G74" i="8"/>
  <c r="G72" i="8"/>
  <c r="G70" i="8"/>
  <c r="G68" i="8"/>
  <c r="G66" i="8"/>
  <c r="G64" i="8"/>
  <c r="G62" i="8"/>
  <c r="G60" i="8"/>
  <c r="G58" i="8"/>
  <c r="A14" i="9"/>
  <c r="B14" i="9"/>
  <c r="H54" i="8"/>
  <c r="D13" i="9" s="1"/>
  <c r="G52" i="8"/>
  <c r="G54" i="8" s="1"/>
  <c r="C13" i="9" s="1"/>
  <c r="A13" i="9"/>
  <c r="B13" i="9"/>
  <c r="H48" i="8"/>
  <c r="D12" i="9" s="1"/>
  <c r="G46" i="8"/>
  <c r="G44" i="8"/>
  <c r="G42" i="8"/>
  <c r="G40" i="8"/>
  <c r="A12" i="9"/>
  <c r="B12" i="9"/>
  <c r="H36" i="8"/>
  <c r="D11" i="9" s="1"/>
  <c r="G34" i="8"/>
  <c r="G36" i="8" s="1"/>
  <c r="C11" i="9" s="1"/>
  <c r="A11" i="9"/>
  <c r="B11" i="9"/>
  <c r="H30" i="8"/>
  <c r="D10" i="9" s="1"/>
  <c r="G28" i="8"/>
  <c r="G26" i="8"/>
  <c r="G24" i="8"/>
  <c r="G22" i="8"/>
  <c r="G20" i="8"/>
  <c r="G18" i="8"/>
  <c r="A10" i="9"/>
  <c r="B10" i="9"/>
  <c r="H14" i="8"/>
  <c r="H320" i="8" s="1"/>
  <c r="G12" i="8"/>
  <c r="G10" i="8"/>
  <c r="G8" i="8"/>
  <c r="A9" i="9"/>
  <c r="B9" i="9"/>
  <c r="B4" i="9"/>
  <c r="B5" i="9"/>
  <c r="A5" i="10"/>
  <c r="C10" i="10"/>
  <c r="C11" i="10"/>
  <c r="G224" i="8" l="1"/>
  <c r="C22" i="9" s="1"/>
  <c r="G248" i="8"/>
  <c r="C24" i="9" s="1"/>
  <c r="G14" i="8"/>
  <c r="C9" i="9" s="1"/>
  <c r="D9" i="9"/>
  <c r="D36" i="9"/>
  <c r="C22" i="10"/>
  <c r="G48" i="8"/>
  <c r="C12" i="9" s="1"/>
  <c r="G128" i="8"/>
  <c r="C17" i="9" s="1"/>
  <c r="C20" i="10"/>
  <c r="G152" i="8"/>
  <c r="G268" i="8"/>
  <c r="C25" i="9" s="1"/>
  <c r="G296" i="8"/>
  <c r="C27" i="9" s="1"/>
  <c r="G30" i="8"/>
  <c r="C10" i="9" s="1"/>
  <c r="C35" i="9"/>
  <c r="G86" i="8"/>
  <c r="C14" i="9" s="1"/>
  <c r="G198" i="8"/>
  <c r="C19" i="9" s="1"/>
  <c r="G206" i="8"/>
  <c r="C20" i="9" s="1"/>
  <c r="G216" i="8"/>
  <c r="C21" i="9" s="1"/>
  <c r="G317" i="8"/>
  <c r="C18" i="9"/>
  <c r="C19" i="10" l="1"/>
  <c r="C33" i="9"/>
  <c r="E317" i="8"/>
  <c r="E318" i="8" s="1"/>
  <c r="G318" i="8" l="1"/>
  <c r="G320" i="8" s="1"/>
  <c r="C21" i="10"/>
  <c r="C18" i="10" s="1"/>
  <c r="C34" i="9"/>
  <c r="C36" i="9" s="1"/>
  <c r="E320" i="8"/>
</calcChain>
</file>

<file path=xl/sharedStrings.xml><?xml version="1.0" encoding="utf-8"?>
<sst xmlns="http://schemas.openxmlformats.org/spreadsheetml/2006/main" count="566" uniqueCount="349">
  <si>
    <t>Stavba  :</t>
  </si>
  <si>
    <t>Objekt   :</t>
  </si>
  <si>
    <t>Poř.</t>
  </si>
  <si>
    <t>Číslo položky</t>
  </si>
  <si>
    <t>Název položky</t>
  </si>
  <si>
    <t>m.j.</t>
  </si>
  <si>
    <t>Výměra</t>
  </si>
  <si>
    <t>Cena/mj</t>
  </si>
  <si>
    <t>Cena celkem</t>
  </si>
  <si>
    <t>Celkem tun</t>
  </si>
  <si>
    <t xml:space="preserve">                                          R E K A P I T U L A C E</t>
  </si>
  <si>
    <t xml:space="preserve">                    S T A V E B N Í C H   P R A C Í   A   D O D Á V E K</t>
  </si>
  <si>
    <t>Stavba :</t>
  </si>
  <si>
    <t>Objekt :</t>
  </si>
  <si>
    <t>Číslo</t>
  </si>
  <si>
    <t>Název stavebního oddílu</t>
  </si>
  <si>
    <t>Nabídková cena</t>
  </si>
  <si>
    <t>Hmotnost</t>
  </si>
  <si>
    <t>NORMEX MANAGER</t>
  </si>
  <si>
    <t>(C) NORMEX Praha</t>
  </si>
  <si>
    <t>Rozpočet a NZ</t>
  </si>
  <si>
    <t>software &amp; normy</t>
  </si>
  <si>
    <t xml:space="preserve">JKSO :           </t>
  </si>
  <si>
    <t>Cena včetně DPH :</t>
  </si>
  <si>
    <t>Hmotnost :</t>
  </si>
  <si>
    <t>Zpracoval:</t>
  </si>
  <si>
    <t>Dne:</t>
  </si>
  <si>
    <t>Stavba:</t>
  </si>
  <si>
    <t>Objekt:</t>
  </si>
  <si>
    <t>Středisko:</t>
  </si>
  <si>
    <t>Kč</t>
  </si>
  <si>
    <t>T</t>
  </si>
  <si>
    <t>Cena bez DPH:</t>
  </si>
  <si>
    <t xml:space="preserve">2557 - Škola v Jezvé                           </t>
  </si>
  <si>
    <t xml:space="preserve">25570001 - Stav.úpravy hygienick.zařízení          </t>
  </si>
  <si>
    <t xml:space="preserve">                                        </t>
  </si>
  <si>
    <t xml:space="preserve">SVISLE KONSTRUKCE                       </t>
  </si>
  <si>
    <t>C34023-9212</t>
  </si>
  <si>
    <t xml:space="preserve">Zazdívka ot.pl.do 4m2 příč.stěny        </t>
  </si>
  <si>
    <t xml:space="preserve">m2  </t>
  </si>
  <si>
    <t xml:space="preserve">tl.přes 10cm výtah  M125l               </t>
  </si>
  <si>
    <t>R31127-1211</t>
  </si>
  <si>
    <t xml:space="preserve">Zdivo z tvárnic such.zd.Ytong P3/580    </t>
  </si>
  <si>
    <t xml:space="preserve">tl.zdi 10cm  60x25x10cm          v      </t>
  </si>
  <si>
    <t xml:space="preserve">tl.zdi 12,5cm 60x25x12,5cm-přizdívka    </t>
  </si>
  <si>
    <t>Oddíl celkem</t>
  </si>
  <si>
    <t xml:space="preserve">UPRAVY POVRCHU VNITRNI                  </t>
  </si>
  <si>
    <t>C61099-1111</t>
  </si>
  <si>
    <t xml:space="preserve">Zakryv.vnitr.otvoru predm.a konstr.     </t>
  </si>
  <si>
    <t xml:space="preserve">pred nastr.plast.m.                     </t>
  </si>
  <si>
    <t>C61247-3181</t>
  </si>
  <si>
    <t xml:space="preserve">Vni om such sm zdiva hladká             </t>
  </si>
  <si>
    <t>C61247-3182</t>
  </si>
  <si>
    <t xml:space="preserve">Vni om such sm zdiva štuková            </t>
  </si>
  <si>
    <t>C61242-5921</t>
  </si>
  <si>
    <t xml:space="preserve">Omitka vnitr.osteni s.15 mvc 25         </t>
  </si>
  <si>
    <t xml:space="preserve">hladka vytah        m125l               </t>
  </si>
  <si>
    <t>C61240-3399</t>
  </si>
  <si>
    <t xml:space="preserve">Hruba vypln ryh maltou jakekol.sirky    </t>
  </si>
  <si>
    <t xml:space="preserve">vytah               m125l               </t>
  </si>
  <si>
    <t>C61240-9991</t>
  </si>
  <si>
    <t xml:space="preserve">Zacisteni omitek kolem obklad.oken      </t>
  </si>
  <si>
    <t xml:space="preserve">m   </t>
  </si>
  <si>
    <t xml:space="preserve">dveri vytah               m125l         </t>
  </si>
  <si>
    <t xml:space="preserve">PODLAHY                                 </t>
  </si>
  <si>
    <t>C63245-0121</t>
  </si>
  <si>
    <t xml:space="preserve">Vyr.potěr cement.na zdivu,parapetech    </t>
  </si>
  <si>
    <t xml:space="preserve">v pásu tl.do 2cm dřev.hlad.- suchá směs </t>
  </si>
  <si>
    <t xml:space="preserve">VYPLNE OTVORU                           </t>
  </si>
  <si>
    <t>C64294-2111</t>
  </si>
  <si>
    <t xml:space="preserve">Osazování zárubní a rámu dveří ocel.    </t>
  </si>
  <si>
    <t xml:space="preserve">ks  </t>
  </si>
  <si>
    <t xml:space="preserve">do 2,5m2 při zdění v                    </t>
  </si>
  <si>
    <t>C64294-4121</t>
  </si>
  <si>
    <t xml:space="preserve">Osaz dveř zárubně ocel dodat 2,5m2      </t>
  </si>
  <si>
    <t xml:space="preserve">lisované výtah nošením                  </t>
  </si>
  <si>
    <t xml:space="preserve">55331113   </t>
  </si>
  <si>
    <t xml:space="preserve">Zárubně ocelové pro zdění               </t>
  </si>
  <si>
    <t xml:space="preserve">kus </t>
  </si>
  <si>
    <t xml:space="preserve">H 110 600 L/P                           </t>
  </si>
  <si>
    <t xml:space="preserve">55331115   </t>
  </si>
  <si>
    <t xml:space="preserve">H 110 700 L/P                           </t>
  </si>
  <si>
    <t xml:space="preserve">DOKONCUJICI KONSTRUKCE A PRACE          </t>
  </si>
  <si>
    <t>C95290-1111</t>
  </si>
  <si>
    <t xml:space="preserve">Vycisteni budov byt.a obcan.vystavby    </t>
  </si>
  <si>
    <t xml:space="preserve">v.podlazi do 4m                         </t>
  </si>
  <si>
    <t xml:space="preserve">BOURANI                                 </t>
  </si>
  <si>
    <t>C96508-1713</t>
  </si>
  <si>
    <t xml:space="preserve">Bourani dlazdic xylolit.keram.          </t>
  </si>
  <si>
    <t xml:space="preserve">pl.pres 1m2 rucne                       </t>
  </si>
  <si>
    <t>C96806-1125</t>
  </si>
  <si>
    <t xml:space="preserve">Vyveseni kridel dveri do 2m2            </t>
  </si>
  <si>
    <t xml:space="preserve">rucne                                   </t>
  </si>
  <si>
    <t>C96807-2455</t>
  </si>
  <si>
    <t xml:space="preserve">Vybourani kov.dver.zarubni do 2m2       </t>
  </si>
  <si>
    <t xml:space="preserve">tl.15cm rucne                           </t>
  </si>
  <si>
    <t>C97103-3431</t>
  </si>
  <si>
    <t xml:space="preserve">Vybourání otvoru v příčkách 0,25m2      </t>
  </si>
  <si>
    <t xml:space="preserve">tl.15cm ručně                           </t>
  </si>
  <si>
    <t>C97103-3621</t>
  </si>
  <si>
    <t xml:space="preserve">Vybourání otvoru v příčkách do4m2       </t>
  </si>
  <si>
    <t xml:space="preserve">tl.10cm ručně                           </t>
  </si>
  <si>
    <t>C97303-1812</t>
  </si>
  <si>
    <t xml:space="preserve">Vysek kapes pro zaváz příč.zdí cih.     </t>
  </si>
  <si>
    <t xml:space="preserve">příček tl.do 10cm ruč.                  </t>
  </si>
  <si>
    <t>C97801-3191</t>
  </si>
  <si>
    <t xml:space="preserve">Otluceni om.vnitr.sten mv               </t>
  </si>
  <si>
    <t xml:space="preserve">mvc do 100 proc.rucne                   </t>
  </si>
  <si>
    <t>C97805-9531</t>
  </si>
  <si>
    <t xml:space="preserve">Odsekani obkladu keram.vnitr.           </t>
  </si>
  <si>
    <t xml:space="preserve">pres 2m2 rucne                          </t>
  </si>
  <si>
    <t>C97901-1111</t>
  </si>
  <si>
    <t xml:space="preserve">Svisla dopr.suti za prve podlazi        </t>
  </si>
  <si>
    <t xml:space="preserve">t   </t>
  </si>
  <si>
    <t xml:space="preserve">preh.do skluzu bez v.dopr.              </t>
  </si>
  <si>
    <t>C97908-1111</t>
  </si>
  <si>
    <t xml:space="preserve">Odvoz suti na skladku do 1km auty       </t>
  </si>
  <si>
    <t>C97908-1121</t>
  </si>
  <si>
    <t xml:space="preserve">Odvoz suti na skladku za dalsi 1km      </t>
  </si>
  <si>
    <t>C17120-1999</t>
  </si>
  <si>
    <t xml:space="preserve">Poplatek za skladku suť                 </t>
  </si>
  <si>
    <t>C97908-2111</t>
  </si>
  <si>
    <t xml:space="preserve">Vnitrostav.doprava suti,hmot do 10m     </t>
  </si>
  <si>
    <t xml:space="preserve">koleckem s naloz.a vyloz.               </t>
  </si>
  <si>
    <t>C97908-2121</t>
  </si>
  <si>
    <t xml:space="preserve">Vnitrostav.dopr.suti,hmot za kd.5m      </t>
  </si>
  <si>
    <t xml:space="preserve">koleckem                                </t>
  </si>
  <si>
    <t xml:space="preserve">PRESUN HMOT                             </t>
  </si>
  <si>
    <t>C99928-1111</t>
  </si>
  <si>
    <t xml:space="preserve">Presun hmot pro opravy a udrzbu         </t>
  </si>
  <si>
    <t xml:space="preserve">                                       s</t>
  </si>
  <si>
    <t xml:space="preserve">INSTALACE VODY, PLYNU A KANALIZACE      </t>
  </si>
  <si>
    <t xml:space="preserve">C0950      </t>
  </si>
  <si>
    <t xml:space="preserve">Zednické výpomoce ZTI                   </t>
  </si>
  <si>
    <t xml:space="preserve">hod </t>
  </si>
  <si>
    <t xml:space="preserve">VNITRNI KANALIZACE                      </t>
  </si>
  <si>
    <t>C72117-1803</t>
  </si>
  <si>
    <t xml:space="preserve">Demont.potr.z novodur.tr.dn 30-50       </t>
  </si>
  <si>
    <t>C72117-1808</t>
  </si>
  <si>
    <t xml:space="preserve">Demont.potrubí z trub novodur.          </t>
  </si>
  <si>
    <t xml:space="preserve">prům.110x2,3-114x2,0                    </t>
  </si>
  <si>
    <t>C72117-0965</t>
  </si>
  <si>
    <t xml:space="preserve">Propoj.stav.novodr.potr.roz 110x2,3     </t>
  </si>
  <si>
    <t xml:space="preserve">hrdlového                               </t>
  </si>
  <si>
    <t>C72117-4023</t>
  </si>
  <si>
    <t xml:space="preserve">Potrubí z PP HT Systém                  </t>
  </si>
  <si>
    <t xml:space="preserve">odpadní hrdlové DN 50                   </t>
  </si>
  <si>
    <t>C72117-4024</t>
  </si>
  <si>
    <t xml:space="preserve">odpadní hrdlové DN 70                   </t>
  </si>
  <si>
    <t>C72117-4025</t>
  </si>
  <si>
    <t xml:space="preserve">odpadní hrdlové DN 100                  </t>
  </si>
  <si>
    <t>C72119-4104</t>
  </si>
  <si>
    <t xml:space="preserve">Vyvedení odpad.výpustek 40x1,8          </t>
  </si>
  <si>
    <t xml:space="preserve">ostatní                                 </t>
  </si>
  <si>
    <t>C72119-4105</t>
  </si>
  <si>
    <t xml:space="preserve">Vyvedeni odpad.vypustek 50x1,8          </t>
  </si>
  <si>
    <t xml:space="preserve">ostatni                                 </t>
  </si>
  <si>
    <t>C72119-4107</t>
  </si>
  <si>
    <t xml:space="preserve">Vyvedeni odpad.vypustek 75x1,9          </t>
  </si>
  <si>
    <t>C72119-4109</t>
  </si>
  <si>
    <t xml:space="preserve">Vyvedeni odpad.vypustek 110x2,3         </t>
  </si>
  <si>
    <t>C72586-0156</t>
  </si>
  <si>
    <t xml:space="preserve">Zapach.uzaverka hl 400                  </t>
  </si>
  <si>
    <t>C72129-0111</t>
  </si>
  <si>
    <t xml:space="preserve">Proved.zkousky tes.kanal.vodou          </t>
  </si>
  <si>
    <t xml:space="preserve">do dn 125                               </t>
  </si>
  <si>
    <t>C99872-1101</t>
  </si>
  <si>
    <t xml:space="preserve">Pres.sanita kanalizace-obj.do 6m        </t>
  </si>
  <si>
    <t xml:space="preserve">VNITRNI VODOVOD                         </t>
  </si>
  <si>
    <t xml:space="preserve">C0921      </t>
  </si>
  <si>
    <t xml:space="preserve">Dmtž rozvodů vody                       </t>
  </si>
  <si>
    <t xml:space="preserve">KPL </t>
  </si>
  <si>
    <t xml:space="preserve">subdodávka C                            </t>
  </si>
  <si>
    <t>C72213-1913</t>
  </si>
  <si>
    <t xml:space="preserve">Vsaz.odboč.do záv.potr.JS 1p            </t>
  </si>
  <si>
    <t>sada</t>
  </si>
  <si>
    <t>C72217-1221</t>
  </si>
  <si>
    <t xml:space="preserve">Potrubi pph-r  d 20/2.8 pn 16           </t>
  </si>
  <si>
    <t>C72218-1131</t>
  </si>
  <si>
    <t xml:space="preserve">Ochr.potr.izofom dn 20                  </t>
  </si>
  <si>
    <t>C72219-0401</t>
  </si>
  <si>
    <t xml:space="preserve">Vyvedení a upevnění výpustky DN 15      </t>
  </si>
  <si>
    <t xml:space="preserve">výstavba                                </t>
  </si>
  <si>
    <t>C72219-0402</t>
  </si>
  <si>
    <t xml:space="preserve">Vyvedeni a upevneni vypustky dn 20      </t>
  </si>
  <si>
    <t xml:space="preserve">vystavba                                </t>
  </si>
  <si>
    <t>C72222-0121</t>
  </si>
  <si>
    <t xml:space="preserve">Nastenky k 247 pro baterie js 1/2p      </t>
  </si>
  <si>
    <t xml:space="preserve">par </t>
  </si>
  <si>
    <t xml:space="preserve">upev.hmozdinkou                         </t>
  </si>
  <si>
    <t>C72229-0215</t>
  </si>
  <si>
    <t xml:space="preserve">Dilci tl.zk.potr. hrd/pr do dn100       </t>
  </si>
  <si>
    <t xml:space="preserve">byt.vystavba                            </t>
  </si>
  <si>
    <t>C72229-0234</t>
  </si>
  <si>
    <t xml:space="preserve">Proplach a desinfekce do dn 80          </t>
  </si>
  <si>
    <t>C99872-2101</t>
  </si>
  <si>
    <t xml:space="preserve">Pres.sanita vni.vodovod-obj.do 6m       </t>
  </si>
  <si>
    <t xml:space="preserve">ZARIZOVACI PREDMETY                     </t>
  </si>
  <si>
    <t>C72511-0814</t>
  </si>
  <si>
    <t xml:space="preserve">Demont.klozety kombin.                  </t>
  </si>
  <si>
    <t>C72521-0821</t>
  </si>
  <si>
    <t xml:space="preserve">Demont.umyvadel vsech druhu             </t>
  </si>
  <si>
    <t>C72553-0823</t>
  </si>
  <si>
    <t xml:space="preserve">Dmt.el.zásob.vody tlakových do 200l     </t>
  </si>
  <si>
    <t>C72582-0802</t>
  </si>
  <si>
    <t xml:space="preserve">Demont.bat.stojankov.do 1.otvoru        </t>
  </si>
  <si>
    <t>C72511-2132</t>
  </si>
  <si>
    <t xml:space="preserve">Zařízení záchodů - klozety keramické    </t>
  </si>
  <si>
    <t xml:space="preserve">kombi,hl.splach.,zad.,                  </t>
  </si>
  <si>
    <t>C72512-2112</t>
  </si>
  <si>
    <t xml:space="preserve">Pisoár.záchodky Diturvit č.633          </t>
  </si>
  <si>
    <t>C72521-1212</t>
  </si>
  <si>
    <t xml:space="preserve">Umyvadla keramická na stěnu,konzoly     </t>
  </si>
  <si>
    <t xml:space="preserve">kryt na sifón NORMA 1431.1+1931.1,550mm </t>
  </si>
  <si>
    <t>C72524-2112</t>
  </si>
  <si>
    <t xml:space="preserve">Sprchové boxy,dveře jednokřídlé         </t>
  </si>
  <si>
    <t xml:space="preserve">vanička čtvercová 900x900mm             </t>
  </si>
  <si>
    <t>C72533-2320</t>
  </si>
  <si>
    <t xml:space="preserve">Vylevky dit.bez splach.nadr.c 701a      </t>
  </si>
  <si>
    <t xml:space="preserve">vnej sp odpad 580x470x490               </t>
  </si>
  <si>
    <t>C72553-0139</t>
  </si>
  <si>
    <t xml:space="preserve">El.zasob.tlakové 160 l                  </t>
  </si>
  <si>
    <t xml:space="preserve">s pojistnou soupravou                   </t>
  </si>
  <si>
    <t>C72581-0402</t>
  </si>
  <si>
    <t xml:space="preserve">Ventil rohovy te66 g 1/2 bez trub.      </t>
  </si>
  <si>
    <t>C72581-0405</t>
  </si>
  <si>
    <t xml:space="preserve">Ventil rohovy te67 g 1/2 vc.trub.       </t>
  </si>
  <si>
    <t>C72582-9201</t>
  </si>
  <si>
    <t xml:space="preserve">Mont.baterii nast.chrom.                </t>
  </si>
  <si>
    <t xml:space="preserve">ostatnich typu                          </t>
  </si>
  <si>
    <t xml:space="preserve">55143104   </t>
  </si>
  <si>
    <t xml:space="preserve">Baterie k výlevce                       </t>
  </si>
  <si>
    <t>C72582-9301</t>
  </si>
  <si>
    <t xml:space="preserve">Mont.baterii stojankovych  g 1/2p       </t>
  </si>
  <si>
    <t xml:space="preserve">55143993   </t>
  </si>
  <si>
    <t xml:space="preserve">Baterie umyv                            </t>
  </si>
  <si>
    <t>C72584-9200</t>
  </si>
  <si>
    <t xml:space="preserve">Mtz bat sprch nasten nastav vyska       </t>
  </si>
  <si>
    <t xml:space="preserve">55145560   </t>
  </si>
  <si>
    <t xml:space="preserve">Baterie spr                             </t>
  </si>
  <si>
    <t>C72598-0121</t>
  </si>
  <si>
    <t xml:space="preserve">Dvirka ph 15/15                         </t>
  </si>
  <si>
    <t>C99872-5101</t>
  </si>
  <si>
    <t xml:space="preserve">Pres.sanita zariz.predm.-obj.do 6m      </t>
  </si>
  <si>
    <t xml:space="preserve">USTREDNI VYTAPENI                       </t>
  </si>
  <si>
    <t xml:space="preserve">Výpomoce pro ÚT                         </t>
  </si>
  <si>
    <t xml:space="preserve">Odstavení+zprovoznění UT                </t>
  </si>
  <si>
    <t xml:space="preserve">ROZVOD POTRUBI                          </t>
  </si>
  <si>
    <t>C73322-2203</t>
  </si>
  <si>
    <t xml:space="preserve">Potrubí z trubek měděných               </t>
  </si>
  <si>
    <t xml:space="preserve">pájením pr. 18/1                        </t>
  </si>
  <si>
    <t>C73319-0107</t>
  </si>
  <si>
    <t xml:space="preserve">Tlakové zkoušky potr.do DN 40           </t>
  </si>
  <si>
    <t>C99873-3101</t>
  </si>
  <si>
    <t xml:space="preserve">Přes.topení potrubí-obj.do 6m           </t>
  </si>
  <si>
    <t xml:space="preserve">ARMATURY                                </t>
  </si>
  <si>
    <t>C73429-1972</t>
  </si>
  <si>
    <t xml:space="preserve">Hlavice termostatické                   </t>
  </si>
  <si>
    <t>C99873-4101</t>
  </si>
  <si>
    <t xml:space="preserve">Přes.topení armatury-obj.do 6m          </t>
  </si>
  <si>
    <t xml:space="preserve">OTOPNA TELESA                           </t>
  </si>
  <si>
    <t xml:space="preserve">Dmtž litin.článkových otopných          </t>
  </si>
  <si>
    <t xml:space="preserve">těles vč.potrubí                        </t>
  </si>
  <si>
    <t>C73515-1176</t>
  </si>
  <si>
    <t xml:space="preserve">Otopná tělesa KORADO Radik Klasik,10    </t>
  </si>
  <si>
    <t xml:space="preserve">výšky tělesa 600 mm, délky 900 mm       </t>
  </si>
  <si>
    <t>C73515-1575</t>
  </si>
  <si>
    <t xml:space="preserve">Otopná tělesa KORADO Radik Klasik,22    </t>
  </si>
  <si>
    <t xml:space="preserve">výšky tělesa 600 mm, délky 800 mm       </t>
  </si>
  <si>
    <t>C99873-5101</t>
  </si>
  <si>
    <t xml:space="preserve">Přes.topení otop.tělesa-obj.do 6m       </t>
  </si>
  <si>
    <t xml:space="preserve">KONSTRUKCE TRUHLARSKE                   </t>
  </si>
  <si>
    <t>C76666-1112</t>
  </si>
  <si>
    <t xml:space="preserve">Mtz dv.kridel do oc.zar.do 80cm         </t>
  </si>
  <si>
    <t xml:space="preserve">1kridl.s polodrazkou                    </t>
  </si>
  <si>
    <t xml:space="preserve">61160111   </t>
  </si>
  <si>
    <t xml:space="preserve">Dv vn hl pl 60x197 prefa         a      </t>
  </si>
  <si>
    <t xml:space="preserve">61160141   </t>
  </si>
  <si>
    <t xml:space="preserve">Dv vn hl pl 70x197 prefa         a      </t>
  </si>
  <si>
    <t>C99876-6101</t>
  </si>
  <si>
    <t xml:space="preserve">Pres.kci.truhlarskych-obj.do 6m         </t>
  </si>
  <si>
    <t xml:space="preserve">PODLAHY Z DLAZDIC                       </t>
  </si>
  <si>
    <t>C77157-5109</t>
  </si>
  <si>
    <t xml:space="preserve">Mtz podl dlaz ker 300x300 hladkych      </t>
  </si>
  <si>
    <t xml:space="preserve">do tmele pres 5m2                       </t>
  </si>
  <si>
    <t xml:space="preserve">24695995   </t>
  </si>
  <si>
    <t xml:space="preserve">Lepidlo flexibilni                      </t>
  </si>
  <si>
    <t>597631651..</t>
  </si>
  <si>
    <t xml:space="preserve">Dlazdice hladka 300x300x10mm            </t>
  </si>
  <si>
    <t>C77157-9791</t>
  </si>
  <si>
    <t xml:space="preserve">Pripl za plochu do 5m2 jednotlive       </t>
  </si>
  <si>
    <t>C77199-9999</t>
  </si>
  <si>
    <t xml:space="preserve">Mtz.spar.plast.maltou schenoflex f      </t>
  </si>
  <si>
    <t xml:space="preserve">dlazba 300/300 mm                       </t>
  </si>
  <si>
    <t>C78199-9999</t>
  </si>
  <si>
    <t xml:space="preserve">Mtz.lišt v podlaze                      </t>
  </si>
  <si>
    <t xml:space="preserve">r                                       </t>
  </si>
  <si>
    <t xml:space="preserve">553        </t>
  </si>
  <si>
    <t xml:space="preserve">Prechodova lista                        </t>
  </si>
  <si>
    <t>C99877-1101</t>
  </si>
  <si>
    <t xml:space="preserve">Pres.podlah z dlazdic-obj.do 6m         </t>
  </si>
  <si>
    <t xml:space="preserve">PODLAHY ZE SYNTETICKYCH HMOT            </t>
  </si>
  <si>
    <t>C77755-1112</t>
  </si>
  <si>
    <t xml:space="preserve">Podlaha ze stěrky silikátové s penet    </t>
  </si>
  <si>
    <t xml:space="preserve">Nivelit R tl. 5mm, samonivelační        </t>
  </si>
  <si>
    <t>C99877-7101</t>
  </si>
  <si>
    <t xml:space="preserve">Přes.podlah syntetických-obj.do 6m      </t>
  </si>
  <si>
    <t xml:space="preserve">OBKLADY KERAMICKE                       </t>
  </si>
  <si>
    <t>C78167-2105</t>
  </si>
  <si>
    <t xml:space="preserve">Mtž obkladu parapetu a ostění           </t>
  </si>
  <si>
    <t xml:space="preserve">š.300                                   </t>
  </si>
  <si>
    <t>C78141-5016</t>
  </si>
  <si>
    <t xml:space="preserve">Mtz obkladu vt sten por 200x250mm       </t>
  </si>
  <si>
    <t xml:space="preserve">do tmelu                                </t>
  </si>
  <si>
    <t xml:space="preserve">obklad                                  </t>
  </si>
  <si>
    <t xml:space="preserve">597671182  </t>
  </si>
  <si>
    <t xml:space="preserve">Obkl ker b br hl 200x250                </t>
  </si>
  <si>
    <t xml:space="preserve">Mtz.rohove listy                        </t>
  </si>
  <si>
    <t xml:space="preserve">z bar.tvrdeho pvc-rohy ker.obkladu      </t>
  </si>
  <si>
    <t xml:space="preserve">55300059   </t>
  </si>
  <si>
    <t xml:space="preserve">Rohova plastova lista na obklad         </t>
  </si>
  <si>
    <t>C99878-1101</t>
  </si>
  <si>
    <t xml:space="preserve">Pres.obklady keramicke-obj.do 6m        </t>
  </si>
  <si>
    <t xml:space="preserve">NATERY                                  </t>
  </si>
  <si>
    <t>C78322-5100</t>
  </si>
  <si>
    <t xml:space="preserve">Nat.oc.dopl.kce.snt.2xkry 1xeml         </t>
  </si>
  <si>
    <t xml:space="preserve">zarubne                                 </t>
  </si>
  <si>
    <t xml:space="preserve">MALBY                                   </t>
  </si>
  <si>
    <t>C78445-3631</t>
  </si>
  <si>
    <t xml:space="preserve">Malby z tekutých disp. sm. PRIMALEX     </t>
  </si>
  <si>
    <t>bílé 2x,otěr.vzd.,pen.,míst. v. do 3,80m</t>
  </si>
  <si>
    <t xml:space="preserve">DOPOCTY PRIRAZEK                        </t>
  </si>
  <si>
    <t xml:space="preserve">C0942      </t>
  </si>
  <si>
    <t>REKAPITULACE:</t>
  </si>
  <si>
    <t>15%</t>
  </si>
  <si>
    <t>21%</t>
  </si>
  <si>
    <t>Celkem</t>
  </si>
  <si>
    <t>Daň z přidané hodnoty:</t>
  </si>
  <si>
    <t>Cena včetně DPH:</t>
  </si>
  <si>
    <t>DPH 15%:</t>
  </si>
  <si>
    <t>DPH 21%:</t>
  </si>
  <si>
    <t xml:space="preserve">            </t>
  </si>
  <si>
    <t xml:space="preserve">BRAUM               </t>
  </si>
  <si>
    <t>Ing. V. Braum</t>
  </si>
  <si>
    <t>15% daň z PH :</t>
  </si>
  <si>
    <t>21% daň z PH :</t>
  </si>
  <si>
    <t xml:space="preserve">VRN - zařízení staveniště          </t>
  </si>
  <si>
    <t xml:space="preserve">El.zasob.tlakové 10 l                  </t>
  </si>
  <si>
    <t xml:space="preserve">KRYCÍ LIST CENOVÉ NABÍDKY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</si>
</sst>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9" x14ac:knownFonts="1">
    <font>
      <sz val="10"/>
      <name val="Arial CE"/>
      <charset val="238"/>
    </font>
    <font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family val="2"/>
      <charset val="238"/>
    </font>
    <font>
      <sz val="18"/>
      <name val="Arial CE"/>
      <family val="2"/>
      <charset val="238"/>
    </font>
    <font>
      <b/>
      <sz val="18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2" fontId="1" fillId="0" borderId="0" xfId="0" applyNumberFormat="1" applyFont="1"/>
    <xf numFmtId="2" fontId="1" fillId="0" borderId="0" xfId="0" applyNumberFormat="1" applyFont="1" applyAlignment="1">
      <alignment horizontal="right"/>
    </xf>
    <xf numFmtId="2" fontId="1" fillId="0" borderId="1" xfId="0" applyNumberFormat="1" applyFont="1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64" fontId="4" fillId="0" borderId="3" xfId="0" applyNumberFormat="1" applyFont="1" applyBorder="1" applyAlignment="1">
      <alignment horizontal="center"/>
    </xf>
    <xf numFmtId="164" fontId="0" fillId="0" borderId="0" xfId="0" applyNumberFormat="1"/>
    <xf numFmtId="0" fontId="1" fillId="0" borderId="0" xfId="0" applyNumberFormat="1" applyFont="1"/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3" fontId="0" fillId="0" borderId="0" xfId="0" applyNumberFormat="1"/>
    <xf numFmtId="49" fontId="0" fillId="0" borderId="0" xfId="0" applyNumberFormat="1"/>
    <xf numFmtId="49" fontId="1" fillId="0" borderId="0" xfId="0" applyNumberFormat="1" applyFont="1"/>
    <xf numFmtId="0" fontId="7" fillId="0" borderId="4" xfId="0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165" fontId="0" fillId="0" borderId="0" xfId="0" applyNumberFormat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" fontId="4" fillId="0" borderId="2" xfId="0" applyNumberFormat="1" applyFont="1" applyBorder="1" applyAlignment="1">
      <alignment horizontal="center"/>
    </xf>
    <xf numFmtId="4" fontId="0" fillId="0" borderId="0" xfId="0" applyNumberFormat="1"/>
    <xf numFmtId="14" fontId="1" fillId="0" borderId="0" xfId="0" applyNumberFormat="1" applyFont="1"/>
    <xf numFmtId="14" fontId="8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0" borderId="4" xfId="0" applyFont="1" applyBorder="1"/>
    <xf numFmtId="164" fontId="1" fillId="0" borderId="4" xfId="0" applyNumberFormat="1" applyFont="1" applyBorder="1"/>
    <xf numFmtId="2" fontId="1" fillId="0" borderId="4" xfId="0" applyNumberFormat="1" applyFont="1" applyBorder="1"/>
    <xf numFmtId="2" fontId="3" fillId="0" borderId="4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2" fontId="1" fillId="0" borderId="8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abSelected="1" workbookViewId="0">
      <selection activeCell="A10" sqref="A10"/>
    </sheetView>
  </sheetViews>
  <sheetFormatPr defaultRowHeight="12.75" x14ac:dyDescent="0.2"/>
  <cols>
    <col min="1" max="1" width="17.5703125" customWidth="1"/>
    <col min="2" max="2" width="21.42578125" customWidth="1"/>
    <col min="3" max="3" width="17.140625" customWidth="1"/>
    <col min="4" max="4" width="2.5703125" customWidth="1"/>
    <col min="5" max="5" width="12.7109375" customWidth="1"/>
    <col min="6" max="6" width="14" customWidth="1"/>
  </cols>
  <sheetData>
    <row r="2" spans="1:7" x14ac:dyDescent="0.2">
      <c r="A2" t="s">
        <v>18</v>
      </c>
      <c r="F2" s="20" t="s">
        <v>19</v>
      </c>
    </row>
    <row r="3" spans="1:7" x14ac:dyDescent="0.2">
      <c r="A3" t="s">
        <v>20</v>
      </c>
      <c r="F3" s="20" t="s">
        <v>21</v>
      </c>
    </row>
    <row r="5" spans="1:7" x14ac:dyDescent="0.2">
      <c r="A5" s="23" t="str">
        <f>Rekapitulace!$A$1</f>
        <v>Ing. V. Braum</v>
      </c>
    </row>
    <row r="8" spans="1:7" ht="123.75" customHeight="1" x14ac:dyDescent="0.2"/>
    <row r="9" spans="1:7" ht="23.25" x14ac:dyDescent="0.35">
      <c r="A9" s="64" t="s">
        <v>348</v>
      </c>
      <c r="B9" s="64"/>
      <c r="C9" s="64"/>
      <c r="D9" s="64"/>
      <c r="E9" s="64"/>
      <c r="F9" s="64"/>
      <c r="G9" s="21"/>
    </row>
    <row r="10" spans="1:7" ht="37.5" customHeight="1" x14ac:dyDescent="0.2">
      <c r="B10" t="s">
        <v>27</v>
      </c>
      <c r="C10" s="23" t="str">
        <f>'Položkový rozpočet'!$C$1</f>
        <v xml:space="preserve">2557 - Škola v Jezvé                           </v>
      </c>
      <c r="D10" s="23"/>
    </row>
    <row r="11" spans="1:7" ht="25.5" customHeight="1" x14ac:dyDescent="0.2">
      <c r="B11" t="s">
        <v>28</v>
      </c>
      <c r="C11" s="23" t="str">
        <f>'Položkový rozpočet'!$C$2</f>
        <v xml:space="preserve">25570001 - Stav.úpravy hygienick.zařízení          </v>
      </c>
      <c r="D11" s="23"/>
    </row>
    <row r="12" spans="1:7" ht="24" customHeight="1" x14ac:dyDescent="0.2">
      <c r="B12" t="s">
        <v>29</v>
      </c>
      <c r="C12" s="23"/>
      <c r="D12" s="23"/>
    </row>
    <row r="13" spans="1:7" ht="25.5" customHeight="1" x14ac:dyDescent="0.2">
      <c r="B13" t="s">
        <v>22</v>
      </c>
      <c r="C13" s="23" t="s">
        <v>341</v>
      </c>
      <c r="D13" s="23"/>
    </row>
    <row r="18" spans="2:6" ht="21" customHeight="1" x14ac:dyDescent="0.2">
      <c r="B18" s="25" t="s">
        <v>23</v>
      </c>
      <c r="C18" s="26">
        <f>SUM(C19:C21)</f>
        <v>0</v>
      </c>
      <c r="D18" s="25" t="s">
        <v>30</v>
      </c>
    </row>
    <row r="19" spans="2:6" ht="26.25" customHeight="1" x14ac:dyDescent="0.2">
      <c r="B19" t="s">
        <v>32</v>
      </c>
      <c r="C19" s="22">
        <f>'Položkový rozpočet'!G317</f>
        <v>0</v>
      </c>
      <c r="D19" t="s">
        <v>30</v>
      </c>
    </row>
    <row r="20" spans="2:6" ht="27" customHeight="1" x14ac:dyDescent="0.2">
      <c r="B20" t="s">
        <v>344</v>
      </c>
      <c r="C20" s="22">
        <f>'Položkový rozpočet'!F318</f>
        <v>0</v>
      </c>
      <c r="D20" t="s">
        <v>30</v>
      </c>
    </row>
    <row r="21" spans="2:6" x14ac:dyDescent="0.2">
      <c r="B21" t="s">
        <v>345</v>
      </c>
      <c r="C21" s="22">
        <f>'Položkový rozpočet'!E318</f>
        <v>0</v>
      </c>
      <c r="D21" t="s">
        <v>30</v>
      </c>
    </row>
    <row r="22" spans="2:6" ht="25.5" customHeight="1" x14ac:dyDescent="0.2">
      <c r="B22" t="s">
        <v>24</v>
      </c>
      <c r="C22" s="27">
        <f>'Položkový rozpočet'!H320</f>
        <v>10.357910000000002</v>
      </c>
      <c r="D22" t="s">
        <v>31</v>
      </c>
    </row>
    <row r="31" spans="2:6" x14ac:dyDescent="0.2">
      <c r="E31" t="s">
        <v>25</v>
      </c>
      <c r="F31" s="23" t="s">
        <v>342</v>
      </c>
    </row>
    <row r="32" spans="2:6" x14ac:dyDescent="0.2">
      <c r="E32" t="s">
        <v>26</v>
      </c>
      <c r="F32" s="33">
        <v>42802</v>
      </c>
    </row>
  </sheetData>
  <mergeCells count="1">
    <mergeCell ref="A9:F9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H321"/>
  <sheetViews>
    <sheetView zoomScaleNormal="100" workbookViewId="0">
      <selection activeCell="H236" sqref="H236"/>
    </sheetView>
  </sheetViews>
  <sheetFormatPr defaultRowHeight="11.25" x14ac:dyDescent="0.2"/>
  <cols>
    <col min="1" max="1" width="3.7109375" style="1" customWidth="1"/>
    <col min="2" max="2" width="12" style="1" customWidth="1"/>
    <col min="3" max="3" width="28.28515625" style="1" customWidth="1"/>
    <col min="4" max="4" width="3.7109375" style="1" customWidth="1"/>
    <col min="5" max="5" width="10" style="4" customWidth="1"/>
    <col min="6" max="6" width="8.85546875" style="6" customWidth="1"/>
    <col min="7" max="7" width="10.7109375" style="6" customWidth="1"/>
    <col min="8" max="8" width="9.5703125" style="4" customWidth="1"/>
    <col min="9" max="16384" width="9.140625" style="1"/>
  </cols>
  <sheetData>
    <row r="1" spans="1:8" x14ac:dyDescent="0.2">
      <c r="A1" s="1" t="s">
        <v>0</v>
      </c>
      <c r="C1" s="1" t="s">
        <v>33</v>
      </c>
    </row>
    <row r="2" spans="1:8" x14ac:dyDescent="0.2">
      <c r="A2" s="1" t="s">
        <v>1</v>
      </c>
      <c r="C2" s="1" t="s">
        <v>34</v>
      </c>
    </row>
    <row r="4" spans="1:8" x14ac:dyDescent="0.2">
      <c r="A4" s="9" t="s">
        <v>2</v>
      </c>
      <c r="B4" s="10" t="s">
        <v>3</v>
      </c>
      <c r="C4" s="10" t="s">
        <v>4</v>
      </c>
      <c r="D4" s="11" t="s">
        <v>5</v>
      </c>
      <c r="E4" s="12" t="s">
        <v>6</v>
      </c>
      <c r="F4" s="13" t="s">
        <v>7</v>
      </c>
      <c r="G4" s="13" t="s">
        <v>8</v>
      </c>
      <c r="H4" s="12" t="s">
        <v>9</v>
      </c>
    </row>
    <row r="5" spans="1:8" x14ac:dyDescent="0.2">
      <c r="A5" s="2"/>
      <c r="B5" s="34" t="s">
        <v>35</v>
      </c>
      <c r="C5" s="3"/>
      <c r="D5" s="2"/>
      <c r="E5" s="5"/>
      <c r="F5" s="7"/>
      <c r="G5" s="8"/>
    </row>
    <row r="6" spans="1:8" x14ac:dyDescent="0.2">
      <c r="A6" s="35">
        <v>3</v>
      </c>
      <c r="B6" s="35" t="s">
        <v>36</v>
      </c>
    </row>
    <row r="8" spans="1:8" x14ac:dyDescent="0.2">
      <c r="A8" s="1">
        <v>1</v>
      </c>
      <c r="B8" s="24" t="s">
        <v>37</v>
      </c>
      <c r="C8" s="1" t="s">
        <v>38</v>
      </c>
      <c r="D8" s="1" t="s">
        <v>39</v>
      </c>
      <c r="E8" s="4">
        <v>2.87</v>
      </c>
      <c r="F8" s="6">
        <v>0</v>
      </c>
      <c r="G8" s="6">
        <f>E8*F8</f>
        <v>0</v>
      </c>
      <c r="H8" s="4">
        <v>0.77846000000000004</v>
      </c>
    </row>
    <row r="9" spans="1:8" x14ac:dyDescent="0.2">
      <c r="C9" s="1" t="s">
        <v>40</v>
      </c>
    </row>
    <row r="10" spans="1:8" x14ac:dyDescent="0.2">
      <c r="A10" s="1">
        <v>2</v>
      </c>
      <c r="B10" s="24" t="s">
        <v>41</v>
      </c>
      <c r="C10" s="1" t="s">
        <v>42</v>
      </c>
      <c r="D10" s="1" t="s">
        <v>39</v>
      </c>
      <c r="E10" s="4">
        <v>4.1100000000000003</v>
      </c>
      <c r="F10" s="6">
        <v>0</v>
      </c>
      <c r="G10" s="6">
        <f>E10*F10</f>
        <v>0</v>
      </c>
      <c r="H10" s="4">
        <v>0.27762999999999999</v>
      </c>
    </row>
    <row r="11" spans="1:8" x14ac:dyDescent="0.2">
      <c r="C11" s="1" t="s">
        <v>43</v>
      </c>
    </row>
    <row r="12" spans="1:8" x14ac:dyDescent="0.2">
      <c r="A12" s="1">
        <v>3</v>
      </c>
      <c r="B12" s="24" t="s">
        <v>41</v>
      </c>
      <c r="C12" s="1" t="s">
        <v>42</v>
      </c>
      <c r="D12" s="1" t="s">
        <v>39</v>
      </c>
      <c r="E12" s="4">
        <v>1.85</v>
      </c>
      <c r="F12" s="6">
        <v>0</v>
      </c>
      <c r="G12" s="6">
        <f>E12*F12</f>
        <v>0</v>
      </c>
      <c r="H12" s="4">
        <v>0.15633</v>
      </c>
    </row>
    <row r="13" spans="1:8" x14ac:dyDescent="0.2">
      <c r="C13" s="1" t="s">
        <v>44</v>
      </c>
    </row>
    <row r="14" spans="1:8" x14ac:dyDescent="0.2">
      <c r="A14" s="38" t="s">
        <v>45</v>
      </c>
      <c r="B14" s="39"/>
      <c r="C14" s="39"/>
      <c r="D14" s="39"/>
      <c r="E14" s="40"/>
      <c r="F14" s="41"/>
      <c r="G14" s="42">
        <f>SUM(G8:G13)</f>
        <v>0</v>
      </c>
      <c r="H14" s="43">
        <f>SUM(H8:H13)</f>
        <v>1.2124200000000001</v>
      </c>
    </row>
    <row r="15" spans="1:8" x14ac:dyDescent="0.2">
      <c r="B15" s="35" t="s">
        <v>35</v>
      </c>
    </row>
    <row r="16" spans="1:8" x14ac:dyDescent="0.2">
      <c r="A16" s="35">
        <v>61</v>
      </c>
      <c r="B16" s="35" t="s">
        <v>46</v>
      </c>
    </row>
    <row r="18" spans="1:8" x14ac:dyDescent="0.2">
      <c r="A18" s="1">
        <v>4</v>
      </c>
      <c r="B18" s="24" t="s">
        <v>47</v>
      </c>
      <c r="C18" s="1" t="s">
        <v>48</v>
      </c>
      <c r="D18" s="1" t="s">
        <v>39</v>
      </c>
      <c r="E18" s="4">
        <v>7.89</v>
      </c>
      <c r="F18" s="6">
        <v>0</v>
      </c>
      <c r="G18" s="6">
        <f>E18*F18</f>
        <v>0</v>
      </c>
      <c r="H18" s="4">
        <v>4.6999999999999999E-4</v>
      </c>
    </row>
    <row r="19" spans="1:8" x14ac:dyDescent="0.2">
      <c r="C19" s="1" t="s">
        <v>49</v>
      </c>
    </row>
    <row r="20" spans="1:8" x14ac:dyDescent="0.2">
      <c r="A20" s="1">
        <v>5</v>
      </c>
      <c r="B20" s="24" t="s">
        <v>50</v>
      </c>
      <c r="C20" s="1" t="s">
        <v>51</v>
      </c>
      <c r="D20" s="1" t="s">
        <v>39</v>
      </c>
      <c r="E20" s="4">
        <v>89.19</v>
      </c>
      <c r="F20" s="6">
        <v>0</v>
      </c>
      <c r="G20" s="6">
        <f>E20*F20</f>
        <v>0</v>
      </c>
      <c r="H20" s="4">
        <v>3.2108400000000001</v>
      </c>
    </row>
    <row r="21" spans="1:8" x14ac:dyDescent="0.2">
      <c r="C21" s="1" t="s">
        <v>35</v>
      </c>
    </row>
    <row r="22" spans="1:8" x14ac:dyDescent="0.2">
      <c r="A22" s="1">
        <v>6</v>
      </c>
      <c r="B22" s="24" t="s">
        <v>52</v>
      </c>
      <c r="C22" s="1" t="s">
        <v>53</v>
      </c>
      <c r="D22" s="1" t="s">
        <v>39</v>
      </c>
      <c r="E22" s="4">
        <v>1</v>
      </c>
      <c r="F22" s="6">
        <v>0</v>
      </c>
      <c r="G22" s="6">
        <f>E22*F22</f>
        <v>0</v>
      </c>
      <c r="H22" s="4">
        <v>4.4999999999999998E-2</v>
      </c>
    </row>
    <row r="23" spans="1:8" x14ac:dyDescent="0.2">
      <c r="C23" s="1" t="s">
        <v>35</v>
      </c>
    </row>
    <row r="24" spans="1:8" x14ac:dyDescent="0.2">
      <c r="A24" s="1">
        <v>7</v>
      </c>
      <c r="B24" s="24" t="s">
        <v>54</v>
      </c>
      <c r="C24" s="1" t="s">
        <v>55</v>
      </c>
      <c r="D24" s="1" t="s">
        <v>39</v>
      </c>
      <c r="E24" s="4">
        <v>3.96</v>
      </c>
      <c r="F24" s="6">
        <v>0</v>
      </c>
      <c r="G24" s="6">
        <f>E24*F24</f>
        <v>0</v>
      </c>
      <c r="H24" s="4">
        <v>0.2094</v>
      </c>
    </row>
    <row r="25" spans="1:8" x14ac:dyDescent="0.2">
      <c r="C25" s="1" t="s">
        <v>56</v>
      </c>
    </row>
    <row r="26" spans="1:8" x14ac:dyDescent="0.2">
      <c r="A26" s="1">
        <v>8</v>
      </c>
      <c r="B26" s="24" t="s">
        <v>57</v>
      </c>
      <c r="C26" s="1" t="s">
        <v>58</v>
      </c>
      <c r="D26" s="1" t="s">
        <v>39</v>
      </c>
      <c r="E26" s="4">
        <v>0.55500000000000005</v>
      </c>
      <c r="F26" s="6">
        <v>0</v>
      </c>
      <c r="G26" s="6">
        <f>E26*F26</f>
        <v>0</v>
      </c>
      <c r="H26" s="4">
        <v>5.9450000000000003E-2</v>
      </c>
    </row>
    <row r="27" spans="1:8" x14ac:dyDescent="0.2">
      <c r="C27" s="1" t="s">
        <v>59</v>
      </c>
    </row>
    <row r="28" spans="1:8" x14ac:dyDescent="0.2">
      <c r="A28" s="1">
        <v>9</v>
      </c>
      <c r="B28" s="24" t="s">
        <v>60</v>
      </c>
      <c r="C28" s="1" t="s">
        <v>61</v>
      </c>
      <c r="D28" s="1" t="s">
        <v>62</v>
      </c>
      <c r="E28" s="4">
        <v>73.3</v>
      </c>
      <c r="F28" s="6">
        <v>0</v>
      </c>
      <c r="G28" s="6">
        <f>E28*F28</f>
        <v>0</v>
      </c>
      <c r="H28" s="4">
        <v>0.31666</v>
      </c>
    </row>
    <row r="29" spans="1:8" x14ac:dyDescent="0.2">
      <c r="C29" s="1" t="s">
        <v>63</v>
      </c>
    </row>
    <row r="30" spans="1:8" x14ac:dyDescent="0.2">
      <c r="A30" s="38" t="s">
        <v>45</v>
      </c>
      <c r="B30" s="39"/>
      <c r="C30" s="39"/>
      <c r="D30" s="39"/>
      <c r="E30" s="40"/>
      <c r="F30" s="41"/>
      <c r="G30" s="42">
        <f>SUM(G18:G29)</f>
        <v>0</v>
      </c>
      <c r="H30" s="43">
        <f>SUM(H18:H29)</f>
        <v>3.8418200000000002</v>
      </c>
    </row>
    <row r="31" spans="1:8" x14ac:dyDescent="0.2">
      <c r="B31" s="35" t="s">
        <v>35</v>
      </c>
    </row>
    <row r="32" spans="1:8" x14ac:dyDescent="0.2">
      <c r="A32" s="35">
        <v>63</v>
      </c>
      <c r="B32" s="35" t="s">
        <v>64</v>
      </c>
    </row>
    <row r="34" spans="1:8" x14ac:dyDescent="0.2">
      <c r="A34" s="1">
        <v>10</v>
      </c>
      <c r="B34" s="24" t="s">
        <v>65</v>
      </c>
      <c r="C34" s="1" t="s">
        <v>66</v>
      </c>
      <c r="D34" s="1" t="s">
        <v>39</v>
      </c>
      <c r="E34" s="4">
        <v>1.75</v>
      </c>
      <c r="F34" s="6">
        <v>0</v>
      </c>
      <c r="G34" s="6">
        <f>E34*F34</f>
        <v>0</v>
      </c>
      <c r="H34" s="4">
        <v>7.3499999999999996E-2</v>
      </c>
    </row>
    <row r="35" spans="1:8" x14ac:dyDescent="0.2">
      <c r="C35" s="1" t="s">
        <v>67</v>
      </c>
    </row>
    <row r="36" spans="1:8" x14ac:dyDescent="0.2">
      <c r="A36" s="38" t="s">
        <v>45</v>
      </c>
      <c r="B36" s="39"/>
      <c r="C36" s="39"/>
      <c r="D36" s="39"/>
      <c r="E36" s="40"/>
      <c r="F36" s="41"/>
      <c r="G36" s="42">
        <f>SUM(G34:G35)</f>
        <v>0</v>
      </c>
      <c r="H36" s="43">
        <f>SUM(H34:H35)</f>
        <v>7.3499999999999996E-2</v>
      </c>
    </row>
    <row r="37" spans="1:8" x14ac:dyDescent="0.2">
      <c r="B37" s="35" t="s">
        <v>35</v>
      </c>
    </row>
    <row r="38" spans="1:8" x14ac:dyDescent="0.2">
      <c r="A38" s="35">
        <v>64</v>
      </c>
      <c r="B38" s="35" t="s">
        <v>68</v>
      </c>
    </row>
    <row r="40" spans="1:8" x14ac:dyDescent="0.2">
      <c r="A40" s="1">
        <v>11</v>
      </c>
      <c r="B40" s="24" t="s">
        <v>69</v>
      </c>
      <c r="C40" s="1" t="s">
        <v>70</v>
      </c>
      <c r="D40" s="1" t="s">
        <v>71</v>
      </c>
      <c r="E40" s="4">
        <v>7</v>
      </c>
      <c r="F40" s="6">
        <v>0</v>
      </c>
      <c r="G40" s="6">
        <f>E40*F40</f>
        <v>0</v>
      </c>
      <c r="H40" s="4">
        <v>0.13202</v>
      </c>
    </row>
    <row r="41" spans="1:8" x14ac:dyDescent="0.2">
      <c r="C41" s="1" t="s">
        <v>72</v>
      </c>
    </row>
    <row r="42" spans="1:8" x14ac:dyDescent="0.2">
      <c r="A42" s="1">
        <v>12</v>
      </c>
      <c r="B42" s="24" t="s">
        <v>73</v>
      </c>
      <c r="C42" s="1" t="s">
        <v>74</v>
      </c>
      <c r="D42" s="1" t="s">
        <v>71</v>
      </c>
      <c r="E42" s="4">
        <v>1</v>
      </c>
      <c r="F42" s="6">
        <v>0</v>
      </c>
      <c r="G42" s="6">
        <f>E42*F42</f>
        <v>0</v>
      </c>
      <c r="H42" s="4">
        <v>5.3460000000000001E-2</v>
      </c>
    </row>
    <row r="43" spans="1:8" x14ac:dyDescent="0.2">
      <c r="C43" s="1" t="s">
        <v>75</v>
      </c>
    </row>
    <row r="44" spans="1:8" x14ac:dyDescent="0.2">
      <c r="A44" s="1">
        <v>13</v>
      </c>
      <c r="B44" s="24" t="s">
        <v>76</v>
      </c>
      <c r="C44" s="1" t="s">
        <v>77</v>
      </c>
      <c r="D44" s="1" t="s">
        <v>78</v>
      </c>
      <c r="E44" s="4">
        <v>4</v>
      </c>
      <c r="F44" s="6">
        <v>0</v>
      </c>
      <c r="G44" s="6">
        <f>E44*F44</f>
        <v>0</v>
      </c>
      <c r="H44" s="4">
        <v>4.3200000000000002E-2</v>
      </c>
    </row>
    <row r="45" spans="1:8" x14ac:dyDescent="0.2">
      <c r="C45" s="1" t="s">
        <v>79</v>
      </c>
    </row>
    <row r="46" spans="1:8" x14ac:dyDescent="0.2">
      <c r="A46" s="1">
        <v>14</v>
      </c>
      <c r="B46" s="24" t="s">
        <v>80</v>
      </c>
      <c r="C46" s="1" t="s">
        <v>77</v>
      </c>
      <c r="D46" s="1" t="s">
        <v>78</v>
      </c>
      <c r="E46" s="4">
        <v>4</v>
      </c>
      <c r="F46" s="6">
        <v>0</v>
      </c>
      <c r="G46" s="6">
        <f>E46*F46</f>
        <v>0</v>
      </c>
      <c r="H46" s="4">
        <v>4.3999999999999997E-2</v>
      </c>
    </row>
    <row r="47" spans="1:8" x14ac:dyDescent="0.2">
      <c r="C47" s="1" t="s">
        <v>81</v>
      </c>
    </row>
    <row r="48" spans="1:8" x14ac:dyDescent="0.2">
      <c r="A48" s="38" t="s">
        <v>45</v>
      </c>
      <c r="B48" s="39"/>
      <c r="C48" s="39"/>
      <c r="D48" s="39"/>
      <c r="E48" s="40"/>
      <c r="F48" s="41"/>
      <c r="G48" s="42">
        <f>SUM(G40:G47)</f>
        <v>0</v>
      </c>
      <c r="H48" s="43">
        <f>SUM(H40:H47)</f>
        <v>0.27267999999999998</v>
      </c>
    </row>
    <row r="49" spans="1:8" x14ac:dyDescent="0.2">
      <c r="B49" s="35" t="s">
        <v>35</v>
      </c>
    </row>
    <row r="50" spans="1:8" x14ac:dyDescent="0.2">
      <c r="A50" s="35">
        <v>95</v>
      </c>
      <c r="B50" s="35" t="s">
        <v>82</v>
      </c>
    </row>
    <row r="52" spans="1:8" x14ac:dyDescent="0.2">
      <c r="A52" s="1">
        <v>15</v>
      </c>
      <c r="B52" s="24" t="s">
        <v>83</v>
      </c>
      <c r="C52" s="1" t="s">
        <v>84</v>
      </c>
      <c r="D52" s="1" t="s">
        <v>39</v>
      </c>
      <c r="E52" s="4">
        <v>26.02</v>
      </c>
      <c r="F52" s="6">
        <v>0</v>
      </c>
      <c r="G52" s="6">
        <f>E52*F52</f>
        <v>0</v>
      </c>
      <c r="H52" s="4">
        <v>1.2999999999999999E-3</v>
      </c>
    </row>
    <row r="53" spans="1:8" x14ac:dyDescent="0.2">
      <c r="C53" s="1" t="s">
        <v>85</v>
      </c>
    </row>
    <row r="54" spans="1:8" x14ac:dyDescent="0.2">
      <c r="A54" s="38" t="s">
        <v>45</v>
      </c>
      <c r="B54" s="39"/>
      <c r="C54" s="39"/>
      <c r="D54" s="39"/>
      <c r="E54" s="40"/>
      <c r="F54" s="41"/>
      <c r="G54" s="42">
        <f>SUM(G52:G53)</f>
        <v>0</v>
      </c>
      <c r="H54" s="43">
        <f>SUM(H52:H53)</f>
        <v>1.2999999999999999E-3</v>
      </c>
    </row>
    <row r="55" spans="1:8" x14ac:dyDescent="0.2">
      <c r="B55" s="35" t="s">
        <v>35</v>
      </c>
    </row>
    <row r="56" spans="1:8" x14ac:dyDescent="0.2">
      <c r="A56" s="35">
        <v>96</v>
      </c>
      <c r="B56" s="35" t="s">
        <v>86</v>
      </c>
    </row>
    <row r="58" spans="1:8" x14ac:dyDescent="0.2">
      <c r="A58" s="1">
        <v>16</v>
      </c>
      <c r="B58" s="24" t="s">
        <v>87</v>
      </c>
      <c r="C58" s="1" t="s">
        <v>88</v>
      </c>
      <c r="D58" s="1" t="s">
        <v>39</v>
      </c>
      <c r="E58" s="4">
        <v>26.18</v>
      </c>
      <c r="F58" s="6">
        <v>0</v>
      </c>
      <c r="G58" s="6">
        <f>E58*F58</f>
        <v>0</v>
      </c>
    </row>
    <row r="59" spans="1:8" x14ac:dyDescent="0.2">
      <c r="C59" s="1" t="s">
        <v>89</v>
      </c>
    </row>
    <row r="60" spans="1:8" x14ac:dyDescent="0.2">
      <c r="A60" s="1">
        <v>17</v>
      </c>
      <c r="B60" s="24" t="s">
        <v>90</v>
      </c>
      <c r="C60" s="1" t="s">
        <v>91</v>
      </c>
      <c r="D60" s="1" t="s">
        <v>71</v>
      </c>
      <c r="E60" s="4">
        <v>8</v>
      </c>
      <c r="F60" s="6">
        <v>0</v>
      </c>
      <c r="G60" s="6">
        <f>E60*F60</f>
        <v>0</v>
      </c>
    </row>
    <row r="61" spans="1:8" x14ac:dyDescent="0.2">
      <c r="C61" s="1" t="s">
        <v>92</v>
      </c>
    </row>
    <row r="62" spans="1:8" x14ac:dyDescent="0.2">
      <c r="A62" s="1">
        <v>18</v>
      </c>
      <c r="B62" s="24" t="s">
        <v>93</v>
      </c>
      <c r="C62" s="1" t="s">
        <v>94</v>
      </c>
      <c r="D62" s="1" t="s">
        <v>39</v>
      </c>
      <c r="E62" s="4">
        <v>9.6</v>
      </c>
      <c r="F62" s="6">
        <v>0</v>
      </c>
      <c r="G62" s="6">
        <f>E62*F62</f>
        <v>0</v>
      </c>
      <c r="H62" s="4">
        <v>1.1520000000000001E-2</v>
      </c>
    </row>
    <row r="63" spans="1:8" x14ac:dyDescent="0.2">
      <c r="C63" s="1" t="s">
        <v>95</v>
      </c>
    </row>
    <row r="64" spans="1:8" x14ac:dyDescent="0.2">
      <c r="A64" s="1">
        <v>19</v>
      </c>
      <c r="B64" s="24" t="s">
        <v>96</v>
      </c>
      <c r="C64" s="1" t="s">
        <v>97</v>
      </c>
      <c r="D64" s="1" t="s">
        <v>71</v>
      </c>
      <c r="E64" s="4">
        <v>2</v>
      </c>
      <c r="F64" s="6">
        <v>0</v>
      </c>
      <c r="G64" s="6">
        <f>E64*F64</f>
        <v>0</v>
      </c>
      <c r="H64" s="4">
        <v>6.8000000000000005E-4</v>
      </c>
    </row>
    <row r="65" spans="1:8" x14ac:dyDescent="0.2">
      <c r="C65" s="1" t="s">
        <v>98</v>
      </c>
    </row>
    <row r="66" spans="1:8" x14ac:dyDescent="0.2">
      <c r="A66" s="1">
        <v>20</v>
      </c>
      <c r="B66" s="24" t="s">
        <v>99</v>
      </c>
      <c r="C66" s="1" t="s">
        <v>100</v>
      </c>
      <c r="D66" s="1" t="s">
        <v>39</v>
      </c>
      <c r="E66" s="4">
        <v>1.44</v>
      </c>
      <c r="F66" s="6">
        <v>0</v>
      </c>
      <c r="G66" s="6">
        <f>E66*F66</f>
        <v>0</v>
      </c>
      <c r="H66" s="4">
        <v>7.9000000000000001E-4</v>
      </c>
    </row>
    <row r="67" spans="1:8" x14ac:dyDescent="0.2">
      <c r="C67" s="1" t="s">
        <v>101</v>
      </c>
    </row>
    <row r="68" spans="1:8" x14ac:dyDescent="0.2">
      <c r="A68" s="1">
        <v>21</v>
      </c>
      <c r="B68" s="24" t="s">
        <v>102</v>
      </c>
      <c r="C68" s="1" t="s">
        <v>103</v>
      </c>
      <c r="D68" s="1" t="s">
        <v>62</v>
      </c>
      <c r="E68" s="4">
        <v>4.0999999999999996</v>
      </c>
      <c r="F68" s="6">
        <v>0</v>
      </c>
      <c r="G68" s="6">
        <f>E68*F68</f>
        <v>0</v>
      </c>
    </row>
    <row r="69" spans="1:8" x14ac:dyDescent="0.2">
      <c r="C69" s="1" t="s">
        <v>104</v>
      </c>
    </row>
    <row r="70" spans="1:8" x14ac:dyDescent="0.2">
      <c r="A70" s="1">
        <v>22</v>
      </c>
      <c r="B70" s="24" t="s">
        <v>105</v>
      </c>
      <c r="C70" s="1" t="s">
        <v>106</v>
      </c>
      <c r="D70" s="1" t="s">
        <v>39</v>
      </c>
      <c r="E70" s="4">
        <v>21.02</v>
      </c>
      <c r="F70" s="6">
        <v>0</v>
      </c>
      <c r="G70" s="6">
        <f>E70*F70</f>
        <v>0</v>
      </c>
    </row>
    <row r="71" spans="1:8" x14ac:dyDescent="0.2">
      <c r="C71" s="1" t="s">
        <v>107</v>
      </c>
    </row>
    <row r="72" spans="1:8" x14ac:dyDescent="0.2">
      <c r="A72" s="1">
        <v>23</v>
      </c>
      <c r="B72" s="24" t="s">
        <v>108</v>
      </c>
      <c r="C72" s="1" t="s">
        <v>109</v>
      </c>
      <c r="D72" s="1" t="s">
        <v>39</v>
      </c>
      <c r="E72" s="4">
        <v>65.400000000000006</v>
      </c>
      <c r="F72" s="6">
        <v>0</v>
      </c>
      <c r="G72" s="6">
        <f>E72*F72</f>
        <v>0</v>
      </c>
    </row>
    <row r="73" spans="1:8" x14ac:dyDescent="0.2">
      <c r="C73" s="1" t="s">
        <v>110</v>
      </c>
    </row>
    <row r="74" spans="1:8" x14ac:dyDescent="0.2">
      <c r="A74" s="1">
        <v>24</v>
      </c>
      <c r="B74" s="24" t="s">
        <v>111</v>
      </c>
      <c r="C74" s="1" t="s">
        <v>112</v>
      </c>
      <c r="D74" s="1" t="s">
        <v>113</v>
      </c>
      <c r="E74" s="4">
        <v>3.6749999999999998</v>
      </c>
      <c r="F74" s="6">
        <v>0</v>
      </c>
      <c r="G74" s="6">
        <f>E74*F74</f>
        <v>0</v>
      </c>
    </row>
    <row r="75" spans="1:8" x14ac:dyDescent="0.2">
      <c r="C75" s="1" t="s">
        <v>114</v>
      </c>
    </row>
    <row r="76" spans="1:8" x14ac:dyDescent="0.2">
      <c r="A76" s="1">
        <v>25</v>
      </c>
      <c r="B76" s="24" t="s">
        <v>115</v>
      </c>
      <c r="C76" s="1" t="s">
        <v>116</v>
      </c>
      <c r="D76" s="1" t="s">
        <v>113</v>
      </c>
      <c r="E76" s="4">
        <v>7.35</v>
      </c>
      <c r="F76" s="6">
        <v>0</v>
      </c>
      <c r="G76" s="6">
        <f>E76*F76</f>
        <v>0</v>
      </c>
    </row>
    <row r="77" spans="1:8" x14ac:dyDescent="0.2">
      <c r="C77" s="1" t="s">
        <v>35</v>
      </c>
    </row>
    <row r="78" spans="1:8" x14ac:dyDescent="0.2">
      <c r="A78" s="1">
        <v>26</v>
      </c>
      <c r="B78" s="24" t="s">
        <v>117</v>
      </c>
      <c r="C78" s="1" t="s">
        <v>118</v>
      </c>
      <c r="D78" s="1" t="s">
        <v>113</v>
      </c>
      <c r="E78" s="4">
        <v>139.65</v>
      </c>
      <c r="F78" s="6">
        <v>0</v>
      </c>
      <c r="G78" s="6">
        <f>E78*F78</f>
        <v>0</v>
      </c>
    </row>
    <row r="79" spans="1:8" x14ac:dyDescent="0.2">
      <c r="C79" s="1" t="s">
        <v>35</v>
      </c>
    </row>
    <row r="80" spans="1:8" x14ac:dyDescent="0.2">
      <c r="A80" s="1">
        <v>27</v>
      </c>
      <c r="B80" s="24" t="s">
        <v>119</v>
      </c>
      <c r="C80" s="1" t="s">
        <v>120</v>
      </c>
      <c r="D80" s="1" t="s">
        <v>113</v>
      </c>
      <c r="E80" s="4">
        <v>7.35</v>
      </c>
      <c r="F80" s="6">
        <v>0</v>
      </c>
      <c r="G80" s="6">
        <f>E80*F80</f>
        <v>0</v>
      </c>
    </row>
    <row r="82" spans="1:8" x14ac:dyDescent="0.2">
      <c r="A82" s="1">
        <v>28</v>
      </c>
      <c r="B82" s="24" t="s">
        <v>121</v>
      </c>
      <c r="C82" s="1" t="s">
        <v>122</v>
      </c>
      <c r="D82" s="1" t="s">
        <v>113</v>
      </c>
      <c r="E82" s="4">
        <v>7.35</v>
      </c>
      <c r="F82" s="6">
        <v>0</v>
      </c>
      <c r="G82" s="6">
        <f>E82*F82</f>
        <v>0</v>
      </c>
    </row>
    <row r="83" spans="1:8" x14ac:dyDescent="0.2">
      <c r="C83" s="1" t="s">
        <v>123</v>
      </c>
    </row>
    <row r="84" spans="1:8" x14ac:dyDescent="0.2">
      <c r="A84" s="1">
        <v>29</v>
      </c>
      <c r="B84" s="24" t="s">
        <v>124</v>
      </c>
      <c r="C84" s="1" t="s">
        <v>125</v>
      </c>
      <c r="D84" s="1" t="s">
        <v>113</v>
      </c>
      <c r="E84" s="4">
        <v>14.7</v>
      </c>
      <c r="F84" s="6">
        <v>0</v>
      </c>
      <c r="G84" s="6">
        <f>E84*F84</f>
        <v>0</v>
      </c>
    </row>
    <row r="85" spans="1:8" x14ac:dyDescent="0.2">
      <c r="C85" s="1" t="s">
        <v>126</v>
      </c>
    </row>
    <row r="86" spans="1:8" x14ac:dyDescent="0.2">
      <c r="A86" s="38" t="s">
        <v>45</v>
      </c>
      <c r="B86" s="39"/>
      <c r="C86" s="39"/>
      <c r="D86" s="39"/>
      <c r="E86" s="40"/>
      <c r="F86" s="41"/>
      <c r="G86" s="42">
        <f>SUM(G58:G85)</f>
        <v>0</v>
      </c>
      <c r="H86" s="43">
        <f>SUM(H58:H85)</f>
        <v>1.2990000000000002E-2</v>
      </c>
    </row>
    <row r="87" spans="1:8" x14ac:dyDescent="0.2">
      <c r="B87" s="35" t="s">
        <v>35</v>
      </c>
    </row>
    <row r="88" spans="1:8" x14ac:dyDescent="0.2">
      <c r="A88" s="35">
        <v>99</v>
      </c>
      <c r="B88" s="35" t="s">
        <v>127</v>
      </c>
    </row>
    <row r="90" spans="1:8" x14ac:dyDescent="0.2">
      <c r="A90" s="1">
        <v>30</v>
      </c>
      <c r="B90" s="24" t="s">
        <v>128</v>
      </c>
      <c r="C90" s="1" t="s">
        <v>129</v>
      </c>
      <c r="D90" s="1" t="s">
        <v>113</v>
      </c>
      <c r="E90" s="4">
        <v>5.415</v>
      </c>
      <c r="F90" s="6">
        <v>0</v>
      </c>
      <c r="G90" s="6">
        <f>E90*F90</f>
        <v>0</v>
      </c>
    </row>
    <row r="91" spans="1:8" x14ac:dyDescent="0.2">
      <c r="C91" s="1" t="s">
        <v>130</v>
      </c>
    </row>
    <row r="92" spans="1:8" x14ac:dyDescent="0.2">
      <c r="A92" s="38" t="s">
        <v>45</v>
      </c>
      <c r="B92" s="39"/>
      <c r="C92" s="39"/>
      <c r="D92" s="39"/>
      <c r="E92" s="40"/>
      <c r="F92" s="41"/>
      <c r="G92" s="42">
        <f>SUM(G90:G91)</f>
        <v>0</v>
      </c>
      <c r="H92" s="43">
        <f>SUM(H90:H91)</f>
        <v>0</v>
      </c>
    </row>
    <row r="93" spans="1:8" x14ac:dyDescent="0.2">
      <c r="B93" s="35" t="s">
        <v>35</v>
      </c>
    </row>
    <row r="94" spans="1:8" x14ac:dyDescent="0.2">
      <c r="A94" s="35">
        <v>720</v>
      </c>
      <c r="B94" s="35" t="s">
        <v>131</v>
      </c>
    </row>
    <row r="96" spans="1:8" x14ac:dyDescent="0.2">
      <c r="A96" s="1">
        <v>31</v>
      </c>
      <c r="B96" s="24" t="s">
        <v>132</v>
      </c>
      <c r="C96" s="1" t="s">
        <v>133</v>
      </c>
      <c r="D96" s="1" t="s">
        <v>134</v>
      </c>
      <c r="E96" s="4">
        <v>25</v>
      </c>
      <c r="F96" s="6">
        <v>0</v>
      </c>
      <c r="G96" s="6">
        <f>E96*F96</f>
        <v>0</v>
      </c>
    </row>
    <row r="97" spans="1:8" x14ac:dyDescent="0.2">
      <c r="C97" s="1" t="s">
        <v>35</v>
      </c>
    </row>
    <row r="98" spans="1:8" x14ac:dyDescent="0.2">
      <c r="A98" s="38" t="s">
        <v>45</v>
      </c>
      <c r="B98" s="39"/>
      <c r="C98" s="39"/>
      <c r="D98" s="39"/>
      <c r="E98" s="40"/>
      <c r="F98" s="41"/>
      <c r="G98" s="42">
        <f>SUM(G96:G97)</f>
        <v>0</v>
      </c>
      <c r="H98" s="43">
        <f>SUM(H96:H97)</f>
        <v>0</v>
      </c>
    </row>
    <row r="99" spans="1:8" x14ac:dyDescent="0.2">
      <c r="B99" s="35" t="s">
        <v>35</v>
      </c>
    </row>
    <row r="100" spans="1:8" x14ac:dyDescent="0.2">
      <c r="A100" s="35">
        <v>721</v>
      </c>
      <c r="B100" s="35" t="s">
        <v>135</v>
      </c>
    </row>
    <row r="102" spans="1:8" x14ac:dyDescent="0.2">
      <c r="A102" s="1">
        <v>32</v>
      </c>
      <c r="B102" s="24" t="s">
        <v>136</v>
      </c>
      <c r="C102" s="1" t="s">
        <v>137</v>
      </c>
      <c r="D102" s="1" t="s">
        <v>62</v>
      </c>
      <c r="E102" s="4">
        <v>1.5</v>
      </c>
      <c r="F102" s="6">
        <v>0</v>
      </c>
      <c r="G102" s="6">
        <f>E102*F102</f>
        <v>0</v>
      </c>
    </row>
    <row r="103" spans="1:8" x14ac:dyDescent="0.2">
      <c r="C103" s="1" t="s">
        <v>35</v>
      </c>
    </row>
    <row r="104" spans="1:8" x14ac:dyDescent="0.2">
      <c r="A104" s="1">
        <v>33</v>
      </c>
      <c r="B104" s="24" t="s">
        <v>138</v>
      </c>
      <c r="C104" s="1" t="s">
        <v>139</v>
      </c>
      <c r="D104" s="1" t="s">
        <v>62</v>
      </c>
      <c r="E104" s="4">
        <v>17</v>
      </c>
      <c r="F104" s="6">
        <v>0</v>
      </c>
      <c r="G104" s="6">
        <f>E104*F104</f>
        <v>0</v>
      </c>
    </row>
    <row r="105" spans="1:8" x14ac:dyDescent="0.2">
      <c r="C105" s="1" t="s">
        <v>140</v>
      </c>
    </row>
    <row r="106" spans="1:8" x14ac:dyDescent="0.2">
      <c r="A106" s="1">
        <v>34</v>
      </c>
      <c r="B106" s="24" t="s">
        <v>141</v>
      </c>
      <c r="C106" s="1" t="s">
        <v>142</v>
      </c>
      <c r="D106" s="1" t="s">
        <v>71</v>
      </c>
      <c r="E106" s="4">
        <v>2</v>
      </c>
      <c r="F106" s="6">
        <v>0</v>
      </c>
      <c r="G106" s="6">
        <f>E106*F106</f>
        <v>0</v>
      </c>
      <c r="H106" s="4">
        <v>1.5480000000000001E-2</v>
      </c>
    </row>
    <row r="107" spans="1:8" x14ac:dyDescent="0.2">
      <c r="C107" s="1" t="s">
        <v>143</v>
      </c>
    </row>
    <row r="108" spans="1:8" x14ac:dyDescent="0.2">
      <c r="A108" s="1">
        <v>35</v>
      </c>
      <c r="B108" s="24" t="s">
        <v>144</v>
      </c>
      <c r="C108" s="1" t="s">
        <v>145</v>
      </c>
      <c r="D108" s="1" t="s">
        <v>62</v>
      </c>
      <c r="E108" s="4">
        <v>15</v>
      </c>
      <c r="F108" s="6">
        <v>0</v>
      </c>
      <c r="G108" s="6">
        <f>E108*F108</f>
        <v>0</v>
      </c>
      <c r="H108" s="4">
        <v>0.13650000000000001</v>
      </c>
    </row>
    <row r="109" spans="1:8" x14ac:dyDescent="0.2">
      <c r="C109" s="1" t="s">
        <v>146</v>
      </c>
    </row>
    <row r="110" spans="1:8" x14ac:dyDescent="0.2">
      <c r="A110" s="1">
        <v>36</v>
      </c>
      <c r="B110" s="24" t="s">
        <v>147</v>
      </c>
      <c r="C110" s="1" t="s">
        <v>145</v>
      </c>
      <c r="D110" s="1" t="s">
        <v>62</v>
      </c>
      <c r="E110" s="4">
        <v>1</v>
      </c>
      <c r="F110" s="6">
        <v>0</v>
      </c>
      <c r="G110" s="6">
        <f>E110*F110</f>
        <v>0</v>
      </c>
      <c r="H110" s="4">
        <v>1.106E-2</v>
      </c>
    </row>
    <row r="111" spans="1:8" x14ac:dyDescent="0.2">
      <c r="C111" s="1" t="s">
        <v>148</v>
      </c>
    </row>
    <row r="112" spans="1:8" x14ac:dyDescent="0.2">
      <c r="A112" s="1">
        <v>37</v>
      </c>
      <c r="B112" s="24" t="s">
        <v>149</v>
      </c>
      <c r="C112" s="1" t="s">
        <v>145</v>
      </c>
      <c r="D112" s="1" t="s">
        <v>62</v>
      </c>
      <c r="E112" s="4">
        <v>15</v>
      </c>
      <c r="F112" s="6">
        <v>0</v>
      </c>
      <c r="G112" s="6">
        <f>E112*F112</f>
        <v>0</v>
      </c>
      <c r="H112" s="4">
        <v>0.19214999999999999</v>
      </c>
    </row>
    <row r="113" spans="1:8" x14ac:dyDescent="0.2">
      <c r="C113" s="1" t="s">
        <v>150</v>
      </c>
    </row>
    <row r="114" spans="1:8" x14ac:dyDescent="0.2">
      <c r="A114" s="1">
        <v>38</v>
      </c>
      <c r="B114" s="24" t="s">
        <v>151</v>
      </c>
      <c r="C114" s="1" t="s">
        <v>152</v>
      </c>
      <c r="D114" s="1" t="s">
        <v>71</v>
      </c>
      <c r="E114" s="4">
        <v>3</v>
      </c>
      <c r="F114" s="6">
        <v>0</v>
      </c>
      <c r="G114" s="6">
        <f>E114*F114</f>
        <v>0</v>
      </c>
    </row>
    <row r="115" spans="1:8" x14ac:dyDescent="0.2">
      <c r="C115" s="1" t="s">
        <v>153</v>
      </c>
    </row>
    <row r="116" spans="1:8" x14ac:dyDescent="0.2">
      <c r="A116" s="1">
        <v>39</v>
      </c>
      <c r="B116" s="24" t="s">
        <v>154</v>
      </c>
      <c r="C116" s="1" t="s">
        <v>155</v>
      </c>
      <c r="D116" s="1" t="s">
        <v>71</v>
      </c>
      <c r="E116" s="4">
        <v>5</v>
      </c>
      <c r="F116" s="6">
        <v>0</v>
      </c>
      <c r="G116" s="6">
        <f>E116*F116</f>
        <v>0</v>
      </c>
    </row>
    <row r="117" spans="1:8" x14ac:dyDescent="0.2">
      <c r="C117" s="1" t="s">
        <v>156</v>
      </c>
    </row>
    <row r="118" spans="1:8" x14ac:dyDescent="0.2">
      <c r="A118" s="1">
        <v>40</v>
      </c>
      <c r="B118" s="24" t="s">
        <v>157</v>
      </c>
      <c r="C118" s="1" t="s">
        <v>158</v>
      </c>
      <c r="D118" s="1" t="s">
        <v>71</v>
      </c>
      <c r="E118" s="4">
        <v>1</v>
      </c>
      <c r="F118" s="6">
        <v>0</v>
      </c>
      <c r="G118" s="6">
        <f>E118*F118</f>
        <v>0</v>
      </c>
    </row>
    <row r="119" spans="1:8" x14ac:dyDescent="0.2">
      <c r="C119" s="1" t="s">
        <v>156</v>
      </c>
    </row>
    <row r="120" spans="1:8" x14ac:dyDescent="0.2">
      <c r="A120" s="1">
        <v>41</v>
      </c>
      <c r="B120" s="24" t="s">
        <v>159</v>
      </c>
      <c r="C120" s="1" t="s">
        <v>160</v>
      </c>
      <c r="D120" s="1" t="s">
        <v>71</v>
      </c>
      <c r="E120" s="4">
        <v>3</v>
      </c>
      <c r="F120" s="6">
        <v>0</v>
      </c>
      <c r="G120" s="6">
        <f>E120*F120</f>
        <v>0</v>
      </c>
    </row>
    <row r="121" spans="1:8" x14ac:dyDescent="0.2">
      <c r="C121" s="1" t="s">
        <v>156</v>
      </c>
    </row>
    <row r="122" spans="1:8" x14ac:dyDescent="0.2">
      <c r="A122" s="1">
        <v>42</v>
      </c>
      <c r="B122" s="24" t="s">
        <v>161</v>
      </c>
      <c r="C122" s="1" t="s">
        <v>162</v>
      </c>
      <c r="D122" s="1" t="s">
        <v>71</v>
      </c>
      <c r="E122" s="4">
        <v>1</v>
      </c>
      <c r="F122" s="6">
        <v>0</v>
      </c>
      <c r="G122" s="6">
        <f>E122*F122</f>
        <v>0</v>
      </c>
      <c r="H122" s="4">
        <v>6.7000000000000002E-4</v>
      </c>
    </row>
    <row r="123" spans="1:8" x14ac:dyDescent="0.2">
      <c r="C123" s="1" t="s">
        <v>35</v>
      </c>
    </row>
    <row r="124" spans="1:8" x14ac:dyDescent="0.2">
      <c r="A124" s="1">
        <v>43</v>
      </c>
      <c r="B124" s="24" t="s">
        <v>163</v>
      </c>
      <c r="C124" s="1" t="s">
        <v>164</v>
      </c>
      <c r="D124" s="1" t="s">
        <v>62</v>
      </c>
      <c r="E124" s="4">
        <v>31</v>
      </c>
      <c r="F124" s="6">
        <v>0</v>
      </c>
      <c r="G124" s="6">
        <f>E124*F124</f>
        <v>0</v>
      </c>
    </row>
    <row r="125" spans="1:8" x14ac:dyDescent="0.2">
      <c r="C125" s="1" t="s">
        <v>165</v>
      </c>
    </row>
    <row r="126" spans="1:8" x14ac:dyDescent="0.2">
      <c r="A126" s="1">
        <v>44</v>
      </c>
      <c r="B126" s="24" t="s">
        <v>166</v>
      </c>
      <c r="C126" s="1" t="s">
        <v>167</v>
      </c>
      <c r="D126" s="1" t="s">
        <v>113</v>
      </c>
      <c r="E126" s="4">
        <v>0.35599999999999998</v>
      </c>
      <c r="F126" s="6">
        <v>0</v>
      </c>
      <c r="G126" s="6">
        <f>E126*F126</f>
        <v>0</v>
      </c>
    </row>
    <row r="127" spans="1:8" x14ac:dyDescent="0.2">
      <c r="C127" s="1" t="s">
        <v>35</v>
      </c>
    </row>
    <row r="128" spans="1:8" x14ac:dyDescent="0.2">
      <c r="A128" s="38" t="s">
        <v>45</v>
      </c>
      <c r="B128" s="39"/>
      <c r="C128" s="39"/>
      <c r="D128" s="39"/>
      <c r="E128" s="40"/>
      <c r="F128" s="41"/>
      <c r="G128" s="42">
        <f>SUM(G102:G127)</f>
        <v>0</v>
      </c>
      <c r="H128" s="43">
        <f>SUM(H102:H127)</f>
        <v>0.35586000000000001</v>
      </c>
    </row>
    <row r="129" spans="1:8" x14ac:dyDescent="0.2">
      <c r="B129" s="35" t="s">
        <v>35</v>
      </c>
    </row>
    <row r="130" spans="1:8" x14ac:dyDescent="0.2">
      <c r="A130" s="35">
        <v>722</v>
      </c>
      <c r="B130" s="35" t="s">
        <v>168</v>
      </c>
    </row>
    <row r="132" spans="1:8" x14ac:dyDescent="0.2">
      <c r="A132" s="1">
        <v>45</v>
      </c>
      <c r="B132" s="24" t="s">
        <v>169</v>
      </c>
      <c r="C132" s="1" t="s">
        <v>170</v>
      </c>
      <c r="D132" s="1" t="s">
        <v>171</v>
      </c>
      <c r="E132" s="4">
        <v>1</v>
      </c>
      <c r="F132" s="6">
        <v>0</v>
      </c>
      <c r="G132" s="6">
        <f>E132*F132</f>
        <v>0</v>
      </c>
    </row>
    <row r="133" spans="1:8" x14ac:dyDescent="0.2">
      <c r="C133" s="1" t="s">
        <v>172</v>
      </c>
    </row>
    <row r="134" spans="1:8" x14ac:dyDescent="0.2">
      <c r="A134" s="1">
        <v>46</v>
      </c>
      <c r="B134" s="24" t="s">
        <v>173</v>
      </c>
      <c r="C134" s="1" t="s">
        <v>174</v>
      </c>
      <c r="D134" s="1" t="s">
        <v>175</v>
      </c>
      <c r="E134" s="4">
        <v>1</v>
      </c>
      <c r="F134" s="6">
        <v>0</v>
      </c>
      <c r="G134" s="6">
        <f>E134*F134</f>
        <v>0</v>
      </c>
      <c r="H134" s="4">
        <v>1.0330000000000001E-2</v>
      </c>
    </row>
    <row r="135" spans="1:8" x14ac:dyDescent="0.2">
      <c r="C135" s="1" t="s">
        <v>35</v>
      </c>
    </row>
    <row r="136" spans="1:8" x14ac:dyDescent="0.2">
      <c r="A136" s="1">
        <v>47</v>
      </c>
      <c r="B136" s="24" t="s">
        <v>176</v>
      </c>
      <c r="C136" s="1" t="s">
        <v>177</v>
      </c>
      <c r="D136" s="1" t="s">
        <v>62</v>
      </c>
      <c r="E136" s="4">
        <v>48</v>
      </c>
      <c r="F136" s="6">
        <v>0</v>
      </c>
      <c r="G136" s="6">
        <f>E136*F136</f>
        <v>0</v>
      </c>
      <c r="H136" s="4">
        <v>1.2959999999999999E-2</v>
      </c>
    </row>
    <row r="137" spans="1:8" x14ac:dyDescent="0.2">
      <c r="C137" s="1" t="s">
        <v>35</v>
      </c>
    </row>
    <row r="138" spans="1:8" x14ac:dyDescent="0.2">
      <c r="A138" s="1">
        <v>48</v>
      </c>
      <c r="B138" s="24" t="s">
        <v>178</v>
      </c>
      <c r="C138" s="1" t="s">
        <v>179</v>
      </c>
      <c r="D138" s="1" t="s">
        <v>62</v>
      </c>
      <c r="E138" s="4">
        <v>48</v>
      </c>
      <c r="F138" s="6">
        <v>0</v>
      </c>
      <c r="G138" s="6">
        <f>E138*F138</f>
        <v>0</v>
      </c>
      <c r="H138" s="4">
        <v>1.92E-3</v>
      </c>
    </row>
    <row r="139" spans="1:8" x14ac:dyDescent="0.2">
      <c r="C139" s="1" t="s">
        <v>35</v>
      </c>
    </row>
    <row r="140" spans="1:8" x14ac:dyDescent="0.2">
      <c r="A140" s="1">
        <v>49</v>
      </c>
      <c r="B140" s="24" t="s">
        <v>180</v>
      </c>
      <c r="C140" s="1" t="s">
        <v>181</v>
      </c>
      <c r="D140" s="1" t="s">
        <v>71</v>
      </c>
      <c r="E140" s="4">
        <v>16</v>
      </c>
      <c r="F140" s="6">
        <v>0</v>
      </c>
      <c r="G140" s="6">
        <f>E140*F140</f>
        <v>0</v>
      </c>
    </row>
    <row r="141" spans="1:8" x14ac:dyDescent="0.2">
      <c r="C141" s="1" t="s">
        <v>182</v>
      </c>
    </row>
    <row r="142" spans="1:8" x14ac:dyDescent="0.2">
      <c r="A142" s="1">
        <v>50</v>
      </c>
      <c r="B142" s="24" t="s">
        <v>183</v>
      </c>
      <c r="C142" s="1" t="s">
        <v>184</v>
      </c>
      <c r="D142" s="1" t="s">
        <v>71</v>
      </c>
      <c r="E142" s="4">
        <v>2</v>
      </c>
      <c r="F142" s="6">
        <v>0</v>
      </c>
      <c r="G142" s="6">
        <f>E142*F142</f>
        <v>0</v>
      </c>
    </row>
    <row r="143" spans="1:8" x14ac:dyDescent="0.2">
      <c r="C143" s="1" t="s">
        <v>185</v>
      </c>
    </row>
    <row r="144" spans="1:8" x14ac:dyDescent="0.2">
      <c r="A144" s="1">
        <v>51</v>
      </c>
      <c r="B144" s="24" t="s">
        <v>186</v>
      </c>
      <c r="C144" s="1" t="s">
        <v>187</v>
      </c>
      <c r="D144" s="1" t="s">
        <v>188</v>
      </c>
      <c r="E144" s="4">
        <v>2</v>
      </c>
      <c r="F144" s="6">
        <v>0</v>
      </c>
      <c r="G144" s="6">
        <f>E144*F144</f>
        <v>0</v>
      </c>
      <c r="H144" s="4">
        <v>3.9199999999999999E-3</v>
      </c>
    </row>
    <row r="145" spans="1:8" x14ac:dyDescent="0.2">
      <c r="C145" s="1" t="s">
        <v>189</v>
      </c>
    </row>
    <row r="146" spans="1:8" x14ac:dyDescent="0.2">
      <c r="A146" s="1">
        <v>52</v>
      </c>
      <c r="B146" s="24" t="s">
        <v>190</v>
      </c>
      <c r="C146" s="1" t="s">
        <v>191</v>
      </c>
      <c r="D146" s="1" t="s">
        <v>62</v>
      </c>
      <c r="E146" s="4">
        <v>48</v>
      </c>
      <c r="F146" s="6">
        <v>0</v>
      </c>
      <c r="G146" s="6">
        <f>E146*F146</f>
        <v>0</v>
      </c>
      <c r="H146" s="4">
        <v>1.8720000000000001E-2</v>
      </c>
    </row>
    <row r="147" spans="1:8" x14ac:dyDescent="0.2">
      <c r="C147" s="1" t="s">
        <v>192</v>
      </c>
    </row>
    <row r="148" spans="1:8" x14ac:dyDescent="0.2">
      <c r="A148" s="1">
        <v>53</v>
      </c>
      <c r="B148" s="24" t="s">
        <v>193</v>
      </c>
      <c r="C148" s="1" t="s">
        <v>194</v>
      </c>
      <c r="D148" s="1" t="s">
        <v>62</v>
      </c>
      <c r="E148" s="4">
        <v>48</v>
      </c>
      <c r="F148" s="6">
        <v>0</v>
      </c>
      <c r="G148" s="6">
        <f>E148*F148</f>
        <v>0</v>
      </c>
      <c r="H148" s="4">
        <v>4.8000000000000001E-4</v>
      </c>
    </row>
    <row r="149" spans="1:8" x14ac:dyDescent="0.2">
      <c r="C149" s="1" t="s">
        <v>35</v>
      </c>
    </row>
    <row r="150" spans="1:8" x14ac:dyDescent="0.2">
      <c r="A150" s="1">
        <v>54</v>
      </c>
      <c r="B150" s="24" t="s">
        <v>195</v>
      </c>
      <c r="C150" s="1" t="s">
        <v>196</v>
      </c>
      <c r="D150" s="1" t="s">
        <v>113</v>
      </c>
      <c r="E150" s="4">
        <v>4.8000000000000001E-2</v>
      </c>
      <c r="F150" s="6">
        <v>0</v>
      </c>
      <c r="G150" s="6">
        <f>E150*F150</f>
        <v>0</v>
      </c>
    </row>
    <row r="151" spans="1:8" x14ac:dyDescent="0.2">
      <c r="C151" s="1" t="s">
        <v>35</v>
      </c>
    </row>
    <row r="152" spans="1:8" x14ac:dyDescent="0.2">
      <c r="A152" s="38" t="s">
        <v>45</v>
      </c>
      <c r="B152" s="39"/>
      <c r="C152" s="39"/>
      <c r="D152" s="39"/>
      <c r="E152" s="40"/>
      <c r="F152" s="41"/>
      <c r="G152" s="42">
        <f>SUM(G132:G151)</f>
        <v>0</v>
      </c>
      <c r="H152" s="43">
        <f>SUM(H132:H151)</f>
        <v>4.8330000000000005E-2</v>
      </c>
    </row>
    <row r="153" spans="1:8" x14ac:dyDescent="0.2">
      <c r="B153" s="35" t="s">
        <v>35</v>
      </c>
    </row>
    <row r="154" spans="1:8" x14ac:dyDescent="0.2">
      <c r="A154" s="35">
        <v>725</v>
      </c>
      <c r="B154" s="35" t="s">
        <v>197</v>
      </c>
    </row>
    <row r="156" spans="1:8" x14ac:dyDescent="0.2">
      <c r="A156" s="1">
        <v>55</v>
      </c>
      <c r="B156" s="24" t="s">
        <v>198</v>
      </c>
      <c r="C156" s="1" t="s">
        <v>199</v>
      </c>
      <c r="D156" s="1" t="s">
        <v>175</v>
      </c>
      <c r="E156" s="4">
        <v>1</v>
      </c>
      <c r="F156" s="6">
        <v>0</v>
      </c>
      <c r="G156" s="6">
        <f>E156*F156</f>
        <v>0</v>
      </c>
    </row>
    <row r="157" spans="1:8" x14ac:dyDescent="0.2">
      <c r="C157" s="1" t="s">
        <v>35</v>
      </c>
    </row>
    <row r="158" spans="1:8" x14ac:dyDescent="0.2">
      <c r="A158" s="1">
        <v>56</v>
      </c>
      <c r="B158" s="24" t="s">
        <v>200</v>
      </c>
      <c r="C158" s="1" t="s">
        <v>201</v>
      </c>
      <c r="D158" s="1" t="s">
        <v>175</v>
      </c>
      <c r="E158" s="4">
        <v>2</v>
      </c>
      <c r="F158" s="6">
        <v>0</v>
      </c>
      <c r="G158" s="6">
        <f>E158*F158</f>
        <v>0</v>
      </c>
    </row>
    <row r="159" spans="1:8" x14ac:dyDescent="0.2">
      <c r="C159" s="1" t="s">
        <v>35</v>
      </c>
    </row>
    <row r="160" spans="1:8" x14ac:dyDescent="0.2">
      <c r="A160" s="1">
        <v>57</v>
      </c>
      <c r="B160" s="24" t="s">
        <v>202</v>
      </c>
      <c r="C160" s="1" t="s">
        <v>203</v>
      </c>
      <c r="D160" s="1" t="s">
        <v>175</v>
      </c>
      <c r="E160" s="4">
        <v>1</v>
      </c>
      <c r="F160" s="6">
        <v>0</v>
      </c>
      <c r="G160" s="6">
        <f>E160*F160</f>
        <v>0</v>
      </c>
    </row>
    <row r="161" spans="1:8" x14ac:dyDescent="0.2">
      <c r="C161" s="1" t="s">
        <v>35</v>
      </c>
    </row>
    <row r="162" spans="1:8" x14ac:dyDescent="0.2">
      <c r="A162" s="1">
        <v>58</v>
      </c>
      <c r="B162" s="24" t="s">
        <v>204</v>
      </c>
      <c r="C162" s="1" t="s">
        <v>205</v>
      </c>
      <c r="D162" s="1" t="s">
        <v>71</v>
      </c>
      <c r="E162" s="4">
        <v>2</v>
      </c>
      <c r="F162" s="6">
        <v>0</v>
      </c>
      <c r="G162" s="6">
        <f>E162*F162</f>
        <v>0</v>
      </c>
    </row>
    <row r="163" spans="1:8" x14ac:dyDescent="0.2">
      <c r="C163" s="1" t="s">
        <v>35</v>
      </c>
    </row>
    <row r="164" spans="1:8" x14ac:dyDescent="0.2">
      <c r="A164" s="1">
        <v>59</v>
      </c>
      <c r="B164" s="24" t="s">
        <v>206</v>
      </c>
      <c r="C164" s="1" t="s">
        <v>207</v>
      </c>
      <c r="D164" s="1" t="s">
        <v>175</v>
      </c>
      <c r="E164" s="4">
        <v>3</v>
      </c>
      <c r="F164" s="6">
        <v>0</v>
      </c>
      <c r="G164" s="6">
        <f>E164*F164</f>
        <v>0</v>
      </c>
      <c r="H164" s="4">
        <v>6.0179999999999997E-2</v>
      </c>
    </row>
    <row r="165" spans="1:8" x14ac:dyDescent="0.2">
      <c r="C165" s="1" t="s">
        <v>208</v>
      </c>
    </row>
    <row r="166" spans="1:8" x14ac:dyDescent="0.2">
      <c r="A166" s="1">
        <v>60</v>
      </c>
      <c r="B166" s="24" t="s">
        <v>209</v>
      </c>
      <c r="C166" s="1" t="s">
        <v>210</v>
      </c>
      <c r="D166" s="1" t="s">
        <v>175</v>
      </c>
      <c r="E166" s="4">
        <v>3</v>
      </c>
      <c r="F166" s="6">
        <v>0</v>
      </c>
      <c r="G166" s="6">
        <f>E166*F166</f>
        <v>0</v>
      </c>
      <c r="H166" s="4">
        <v>3.6659999999999998E-2</v>
      </c>
    </row>
    <row r="167" spans="1:8" x14ac:dyDescent="0.2">
      <c r="C167" s="1" t="s">
        <v>35</v>
      </c>
    </row>
    <row r="168" spans="1:8" x14ac:dyDescent="0.2">
      <c r="A168" s="1">
        <v>61</v>
      </c>
      <c r="B168" s="24" t="s">
        <v>211</v>
      </c>
      <c r="C168" s="1" t="s">
        <v>212</v>
      </c>
      <c r="D168" s="1" t="s">
        <v>175</v>
      </c>
      <c r="E168" s="4">
        <v>3</v>
      </c>
      <c r="F168" s="6">
        <v>0</v>
      </c>
      <c r="G168" s="6">
        <f>E168*F168</f>
        <v>0</v>
      </c>
      <c r="H168" s="4">
        <v>6.7919999999999994E-2</v>
      </c>
    </row>
    <row r="169" spans="1:8" x14ac:dyDescent="0.2">
      <c r="C169" s="1" t="s">
        <v>213</v>
      </c>
    </row>
    <row r="170" spans="1:8" x14ac:dyDescent="0.2">
      <c r="A170" s="1">
        <v>62</v>
      </c>
      <c r="B170" s="24" t="s">
        <v>214</v>
      </c>
      <c r="C170" s="1" t="s">
        <v>215</v>
      </c>
      <c r="D170" s="1" t="s">
        <v>175</v>
      </c>
      <c r="E170" s="4">
        <v>1</v>
      </c>
      <c r="F170" s="6">
        <v>0</v>
      </c>
      <c r="G170" s="6">
        <f>E170*F170</f>
        <v>0</v>
      </c>
      <c r="H170" s="4">
        <v>3.6170000000000001E-2</v>
      </c>
    </row>
    <row r="171" spans="1:8" x14ac:dyDescent="0.2">
      <c r="C171" s="1" t="s">
        <v>216</v>
      </c>
    </row>
    <row r="172" spans="1:8" x14ac:dyDescent="0.2">
      <c r="A172" s="1">
        <v>63</v>
      </c>
      <c r="B172" s="24" t="s">
        <v>217</v>
      </c>
      <c r="C172" s="1" t="s">
        <v>218</v>
      </c>
      <c r="D172" s="1" t="s">
        <v>175</v>
      </c>
      <c r="E172" s="4">
        <v>1</v>
      </c>
      <c r="F172" s="6">
        <v>0</v>
      </c>
      <c r="G172" s="6">
        <f>E172*F172</f>
        <v>0</v>
      </c>
      <c r="H172" s="4">
        <v>1.959E-2</v>
      </c>
    </row>
    <row r="173" spans="1:8" x14ac:dyDescent="0.2">
      <c r="C173" s="1" t="s">
        <v>219</v>
      </c>
    </row>
    <row r="174" spans="1:8" x14ac:dyDescent="0.2">
      <c r="A174" s="1">
        <v>64</v>
      </c>
      <c r="B174" s="24" t="s">
        <v>220</v>
      </c>
      <c r="C174" s="1" t="s">
        <v>221</v>
      </c>
      <c r="D174" s="1" t="s">
        <v>175</v>
      </c>
      <c r="E174" s="4">
        <v>1</v>
      </c>
      <c r="F174" s="6">
        <v>0</v>
      </c>
      <c r="G174" s="6">
        <f>E174*F174</f>
        <v>0</v>
      </c>
      <c r="H174" s="4">
        <v>9.6909999999999996E-2</v>
      </c>
    </row>
    <row r="175" spans="1:8" x14ac:dyDescent="0.2">
      <c r="C175" s="1" t="s">
        <v>222</v>
      </c>
    </row>
    <row r="176" spans="1:8" x14ac:dyDescent="0.2">
      <c r="B176" s="24" t="s">
        <v>220</v>
      </c>
      <c r="C176" s="1" t="s">
        <v>347</v>
      </c>
      <c r="D176" s="1" t="s">
        <v>175</v>
      </c>
      <c r="E176" s="4">
        <v>1</v>
      </c>
      <c r="F176" s="6">
        <v>0</v>
      </c>
      <c r="G176" s="6">
        <f>E176*F176</f>
        <v>0</v>
      </c>
      <c r="H176" s="4">
        <v>9.6909999999999996E-2</v>
      </c>
    </row>
    <row r="177" spans="1:8" x14ac:dyDescent="0.2">
      <c r="C177" s="1" t="s">
        <v>222</v>
      </c>
    </row>
    <row r="178" spans="1:8" x14ac:dyDescent="0.2">
      <c r="A178" s="1">
        <v>65</v>
      </c>
      <c r="B178" s="24" t="s">
        <v>223</v>
      </c>
      <c r="C178" s="1" t="s">
        <v>224</v>
      </c>
      <c r="D178" s="1" t="s">
        <v>71</v>
      </c>
      <c r="E178" s="4">
        <v>3</v>
      </c>
      <c r="F178" s="6">
        <v>0</v>
      </c>
      <c r="G178" s="6">
        <f>E178*F178</f>
        <v>0</v>
      </c>
      <c r="H178" s="4">
        <v>8.9999999999999998E-4</v>
      </c>
    </row>
    <row r="179" spans="1:8" x14ac:dyDescent="0.2">
      <c r="C179" s="1" t="s">
        <v>35</v>
      </c>
    </row>
    <row r="180" spans="1:8" x14ac:dyDescent="0.2">
      <c r="A180" s="1">
        <v>66</v>
      </c>
      <c r="B180" s="24" t="s">
        <v>225</v>
      </c>
      <c r="C180" s="1" t="s">
        <v>226</v>
      </c>
      <c r="D180" s="1" t="s">
        <v>71</v>
      </c>
      <c r="E180" s="4">
        <v>9</v>
      </c>
      <c r="F180" s="6">
        <v>0</v>
      </c>
      <c r="G180" s="6">
        <f>E180*F180</f>
        <v>0</v>
      </c>
      <c r="H180" s="4">
        <v>3.5100000000000001E-3</v>
      </c>
    </row>
    <row r="181" spans="1:8" x14ac:dyDescent="0.2">
      <c r="C181" s="1" t="s">
        <v>35</v>
      </c>
    </row>
    <row r="182" spans="1:8" x14ac:dyDescent="0.2">
      <c r="A182" s="1">
        <v>67</v>
      </c>
      <c r="B182" s="24" t="s">
        <v>227</v>
      </c>
      <c r="C182" s="1" t="s">
        <v>228</v>
      </c>
      <c r="D182" s="1" t="s">
        <v>71</v>
      </c>
      <c r="E182" s="4">
        <v>1</v>
      </c>
      <c r="F182" s="6">
        <v>0</v>
      </c>
      <c r="G182" s="6">
        <f>E182*F182</f>
        <v>0</v>
      </c>
      <c r="H182" s="4">
        <v>1.2E-4</v>
      </c>
    </row>
    <row r="183" spans="1:8" x14ac:dyDescent="0.2">
      <c r="C183" s="1" t="s">
        <v>229</v>
      </c>
    </row>
    <row r="184" spans="1:8" x14ac:dyDescent="0.2">
      <c r="A184" s="1">
        <v>68</v>
      </c>
      <c r="B184" s="24" t="s">
        <v>230</v>
      </c>
      <c r="C184" s="1" t="s">
        <v>231</v>
      </c>
      <c r="D184" s="1" t="s">
        <v>71</v>
      </c>
      <c r="E184" s="4">
        <v>1</v>
      </c>
      <c r="F184" s="6">
        <v>0</v>
      </c>
      <c r="G184" s="6">
        <f>E184*F184</f>
        <v>0</v>
      </c>
      <c r="H184" s="4">
        <v>1.14E-3</v>
      </c>
    </row>
    <row r="185" spans="1:8" x14ac:dyDescent="0.2">
      <c r="C185" s="1" t="s">
        <v>35</v>
      </c>
    </row>
    <row r="186" spans="1:8" x14ac:dyDescent="0.2">
      <c r="A186" s="1">
        <v>69</v>
      </c>
      <c r="B186" s="24" t="s">
        <v>232</v>
      </c>
      <c r="C186" s="1" t="s">
        <v>233</v>
      </c>
      <c r="D186" s="1" t="s">
        <v>71</v>
      </c>
      <c r="E186" s="4">
        <v>3</v>
      </c>
      <c r="F186" s="6">
        <v>0</v>
      </c>
      <c r="G186" s="6">
        <f>E186*F186</f>
        <v>0</v>
      </c>
      <c r="H186" s="4">
        <v>1.2E-4</v>
      </c>
    </row>
    <row r="187" spans="1:8" x14ac:dyDescent="0.2">
      <c r="C187" s="1" t="s">
        <v>229</v>
      </c>
    </row>
    <row r="188" spans="1:8" x14ac:dyDescent="0.2">
      <c r="A188" s="1">
        <v>70</v>
      </c>
      <c r="B188" s="24" t="s">
        <v>234</v>
      </c>
      <c r="C188" s="1" t="s">
        <v>235</v>
      </c>
      <c r="D188" s="1" t="s">
        <v>71</v>
      </c>
      <c r="E188" s="4">
        <v>3</v>
      </c>
      <c r="F188" s="6">
        <v>0</v>
      </c>
      <c r="G188" s="6">
        <f>E188*F188</f>
        <v>0</v>
      </c>
      <c r="H188" s="4">
        <v>8.1600000000000006E-3</v>
      </c>
    </row>
    <row r="189" spans="1:8" x14ac:dyDescent="0.2">
      <c r="C189" s="1" t="s">
        <v>35</v>
      </c>
    </row>
    <row r="190" spans="1:8" x14ac:dyDescent="0.2">
      <c r="A190" s="1">
        <v>71</v>
      </c>
      <c r="B190" s="24" t="s">
        <v>236</v>
      </c>
      <c r="C190" s="1" t="s">
        <v>237</v>
      </c>
      <c r="D190" s="1" t="s">
        <v>71</v>
      </c>
      <c r="E190" s="4">
        <v>1</v>
      </c>
      <c r="F190" s="6">
        <v>0</v>
      </c>
      <c r="G190" s="6">
        <f>E190*F190</f>
        <v>0</v>
      </c>
      <c r="H190" s="4">
        <v>1.2999999999999999E-4</v>
      </c>
    </row>
    <row r="191" spans="1:8" x14ac:dyDescent="0.2">
      <c r="C191" s="1" t="s">
        <v>35</v>
      </c>
    </row>
    <row r="192" spans="1:8" x14ac:dyDescent="0.2">
      <c r="A192" s="1">
        <v>72</v>
      </c>
      <c r="B192" s="24" t="s">
        <v>238</v>
      </c>
      <c r="C192" s="1" t="s">
        <v>239</v>
      </c>
      <c r="D192" s="1" t="s">
        <v>71</v>
      </c>
      <c r="E192" s="4">
        <v>1</v>
      </c>
      <c r="F192" s="6">
        <v>0</v>
      </c>
      <c r="G192" s="6">
        <f>E192*F192</f>
        <v>0</v>
      </c>
      <c r="H192" s="4">
        <v>1.25E-3</v>
      </c>
    </row>
    <row r="193" spans="1:8" x14ac:dyDescent="0.2">
      <c r="C193" s="1" t="s">
        <v>35</v>
      </c>
    </row>
    <row r="194" spans="1:8" x14ac:dyDescent="0.2">
      <c r="A194" s="1">
        <v>73</v>
      </c>
      <c r="B194" s="24" t="s">
        <v>240</v>
      </c>
      <c r="C194" s="1" t="s">
        <v>241</v>
      </c>
      <c r="D194" s="1" t="s">
        <v>71</v>
      </c>
      <c r="E194" s="4">
        <v>1</v>
      </c>
      <c r="F194" s="6">
        <v>0</v>
      </c>
      <c r="G194" s="6">
        <f>E194*F194</f>
        <v>0</v>
      </c>
      <c r="H194" s="4">
        <v>1.6000000000000001E-4</v>
      </c>
    </row>
    <row r="195" spans="1:8" x14ac:dyDescent="0.2">
      <c r="C195" s="1" t="s">
        <v>35</v>
      </c>
    </row>
    <row r="196" spans="1:8" x14ac:dyDescent="0.2">
      <c r="A196" s="1">
        <v>74</v>
      </c>
      <c r="B196" s="24" t="s">
        <v>242</v>
      </c>
      <c r="C196" s="1" t="s">
        <v>243</v>
      </c>
      <c r="D196" s="1" t="s">
        <v>113</v>
      </c>
      <c r="E196" s="4">
        <v>0.33300000000000002</v>
      </c>
      <c r="F196" s="6">
        <v>0</v>
      </c>
      <c r="G196" s="6">
        <f>E196*F196</f>
        <v>0</v>
      </c>
    </row>
    <row r="197" spans="1:8" x14ac:dyDescent="0.2">
      <c r="C197" s="1" t="s">
        <v>35</v>
      </c>
    </row>
    <row r="198" spans="1:8" x14ac:dyDescent="0.2">
      <c r="A198" s="38" t="s">
        <v>45</v>
      </c>
      <c r="B198" s="39"/>
      <c r="C198" s="39"/>
      <c r="D198" s="39"/>
      <c r="E198" s="40"/>
      <c r="F198" s="41"/>
      <c r="G198" s="42">
        <f>SUM(G156:G197)</f>
        <v>0</v>
      </c>
      <c r="H198" s="43">
        <f>SUM(H156:H197)</f>
        <v>0.42982999999999999</v>
      </c>
    </row>
    <row r="199" spans="1:8" x14ac:dyDescent="0.2">
      <c r="B199" s="35" t="s">
        <v>35</v>
      </c>
    </row>
    <row r="200" spans="1:8" x14ac:dyDescent="0.2">
      <c r="A200" s="35">
        <v>730</v>
      </c>
      <c r="B200" s="35" t="s">
        <v>244</v>
      </c>
    </row>
    <row r="202" spans="1:8" x14ac:dyDescent="0.2">
      <c r="A202" s="1">
        <v>75</v>
      </c>
      <c r="B202" s="24" t="s">
        <v>169</v>
      </c>
      <c r="C202" s="1" t="s">
        <v>245</v>
      </c>
      <c r="D202" s="1" t="s">
        <v>171</v>
      </c>
      <c r="E202" s="4">
        <v>1</v>
      </c>
      <c r="F202" s="6">
        <v>0</v>
      </c>
      <c r="G202" s="6">
        <f>E202*F202</f>
        <v>0</v>
      </c>
    </row>
    <row r="204" spans="1:8" x14ac:dyDescent="0.2">
      <c r="A204" s="1">
        <v>76</v>
      </c>
      <c r="B204" s="24" t="s">
        <v>169</v>
      </c>
      <c r="C204" s="1" t="s">
        <v>246</v>
      </c>
      <c r="D204" s="1" t="s">
        <v>171</v>
      </c>
      <c r="E204" s="4">
        <v>1</v>
      </c>
      <c r="F204" s="6">
        <v>0</v>
      </c>
      <c r="G204" s="6">
        <f>E204*F204</f>
        <v>0</v>
      </c>
    </row>
    <row r="205" spans="1:8" x14ac:dyDescent="0.2">
      <c r="C205" s="1" t="s">
        <v>172</v>
      </c>
    </row>
    <row r="206" spans="1:8" x14ac:dyDescent="0.2">
      <c r="A206" s="38" t="s">
        <v>45</v>
      </c>
      <c r="B206" s="39"/>
      <c r="C206" s="39"/>
      <c r="D206" s="39"/>
      <c r="E206" s="40"/>
      <c r="F206" s="41"/>
      <c r="G206" s="42">
        <f>SUM(G202:G205)</f>
        <v>0</v>
      </c>
      <c r="H206" s="43">
        <f>SUM(H202:H205)</f>
        <v>0</v>
      </c>
    </row>
    <row r="207" spans="1:8" x14ac:dyDescent="0.2">
      <c r="B207" s="35" t="s">
        <v>35</v>
      </c>
    </row>
    <row r="208" spans="1:8" x14ac:dyDescent="0.2">
      <c r="A208" s="35">
        <v>733</v>
      </c>
      <c r="B208" s="35" t="s">
        <v>247</v>
      </c>
    </row>
    <row r="210" spans="1:8" x14ac:dyDescent="0.2">
      <c r="A210" s="1">
        <v>77</v>
      </c>
      <c r="B210" s="24" t="s">
        <v>248</v>
      </c>
      <c r="C210" s="1" t="s">
        <v>249</v>
      </c>
      <c r="D210" s="1" t="s">
        <v>62</v>
      </c>
      <c r="E210" s="4">
        <v>12</v>
      </c>
      <c r="F210" s="6">
        <v>0</v>
      </c>
      <c r="G210" s="6">
        <f>E210*F210</f>
        <v>0</v>
      </c>
      <c r="H210" s="4">
        <v>9.4800000000000006E-3</v>
      </c>
    </row>
    <row r="211" spans="1:8" x14ac:dyDescent="0.2">
      <c r="C211" s="1" t="s">
        <v>250</v>
      </c>
    </row>
    <row r="212" spans="1:8" x14ac:dyDescent="0.2">
      <c r="A212" s="1">
        <v>78</v>
      </c>
      <c r="B212" s="24" t="s">
        <v>251</v>
      </c>
      <c r="C212" s="1" t="s">
        <v>252</v>
      </c>
      <c r="D212" s="1" t="s">
        <v>62</v>
      </c>
      <c r="E212" s="4">
        <v>12</v>
      </c>
      <c r="F212" s="6">
        <v>0</v>
      </c>
      <c r="G212" s="6">
        <f>E212*F212</f>
        <v>0</v>
      </c>
    </row>
    <row r="213" spans="1:8" x14ac:dyDescent="0.2">
      <c r="C213" s="1" t="s">
        <v>35</v>
      </c>
    </row>
    <row r="214" spans="1:8" x14ac:dyDescent="0.2">
      <c r="A214" s="1">
        <v>79</v>
      </c>
      <c r="B214" s="24" t="s">
        <v>253</v>
      </c>
      <c r="C214" s="1" t="s">
        <v>254</v>
      </c>
      <c r="D214" s="1" t="s">
        <v>113</v>
      </c>
      <c r="E214" s="4">
        <v>8.9999999999999993E-3</v>
      </c>
      <c r="F214" s="6">
        <v>0</v>
      </c>
      <c r="G214" s="6">
        <f>E214*F214</f>
        <v>0</v>
      </c>
    </row>
    <row r="215" spans="1:8" x14ac:dyDescent="0.2">
      <c r="C215" s="1" t="s">
        <v>35</v>
      </c>
    </row>
    <row r="216" spans="1:8" x14ac:dyDescent="0.2">
      <c r="A216" s="38" t="s">
        <v>45</v>
      </c>
      <c r="B216" s="39"/>
      <c r="C216" s="39"/>
      <c r="D216" s="39"/>
      <c r="E216" s="40"/>
      <c r="F216" s="41"/>
      <c r="G216" s="42">
        <f>SUM(G210:G215)</f>
        <v>0</v>
      </c>
      <c r="H216" s="43">
        <f>SUM(H210:H215)</f>
        <v>9.4800000000000006E-3</v>
      </c>
    </row>
    <row r="217" spans="1:8" x14ac:dyDescent="0.2">
      <c r="B217" s="35" t="s">
        <v>35</v>
      </c>
    </row>
    <row r="218" spans="1:8" x14ac:dyDescent="0.2">
      <c r="A218" s="35">
        <v>734</v>
      </c>
      <c r="B218" s="35" t="s">
        <v>255</v>
      </c>
    </row>
    <row r="220" spans="1:8" x14ac:dyDescent="0.2">
      <c r="A220" s="1">
        <v>80</v>
      </c>
      <c r="B220" s="24" t="s">
        <v>256</v>
      </c>
      <c r="C220" s="1" t="s">
        <v>257</v>
      </c>
      <c r="D220" s="1" t="s">
        <v>71</v>
      </c>
      <c r="E220" s="4">
        <v>4</v>
      </c>
      <c r="F220" s="6">
        <v>0</v>
      </c>
      <c r="G220" s="6">
        <f>E220*F220</f>
        <v>0</v>
      </c>
      <c r="H220" s="4">
        <v>2.0400000000000001E-3</v>
      </c>
    </row>
    <row r="221" spans="1:8" x14ac:dyDescent="0.2">
      <c r="C221" s="1" t="s">
        <v>35</v>
      </c>
    </row>
    <row r="222" spans="1:8" x14ac:dyDescent="0.2">
      <c r="A222" s="1">
        <v>81</v>
      </c>
      <c r="B222" s="24" t="s">
        <v>258</v>
      </c>
      <c r="C222" s="1" t="s">
        <v>259</v>
      </c>
      <c r="D222" s="1" t="s">
        <v>113</v>
      </c>
      <c r="E222" s="4">
        <v>2E-3</v>
      </c>
      <c r="F222" s="6">
        <v>0</v>
      </c>
      <c r="G222" s="6">
        <f>E222*F222</f>
        <v>0</v>
      </c>
    </row>
    <row r="223" spans="1:8" x14ac:dyDescent="0.2">
      <c r="C223" s="1" t="s">
        <v>35</v>
      </c>
    </row>
    <row r="224" spans="1:8" x14ac:dyDescent="0.2">
      <c r="A224" s="38" t="s">
        <v>45</v>
      </c>
      <c r="B224" s="39"/>
      <c r="C224" s="39"/>
      <c r="D224" s="39"/>
      <c r="E224" s="40"/>
      <c r="F224" s="41"/>
      <c r="G224" s="42">
        <f>SUM(G220:G223)</f>
        <v>0</v>
      </c>
      <c r="H224" s="43">
        <f>SUM(H220:H223)</f>
        <v>2.0400000000000001E-3</v>
      </c>
    </row>
    <row r="225" spans="1:8" x14ac:dyDescent="0.2">
      <c r="B225" s="35" t="s">
        <v>35</v>
      </c>
    </row>
    <row r="226" spans="1:8" x14ac:dyDescent="0.2">
      <c r="A226" s="35">
        <v>735</v>
      </c>
      <c r="B226" s="35" t="s">
        <v>260</v>
      </c>
    </row>
    <row r="228" spans="1:8" x14ac:dyDescent="0.2">
      <c r="A228" s="1">
        <v>82</v>
      </c>
      <c r="B228" s="24" t="s">
        <v>169</v>
      </c>
      <c r="C228" s="1" t="s">
        <v>261</v>
      </c>
      <c r="D228" s="1" t="s">
        <v>171</v>
      </c>
      <c r="E228" s="4">
        <v>1</v>
      </c>
      <c r="F228" s="6">
        <v>0</v>
      </c>
      <c r="G228" s="6">
        <f>E228*F228</f>
        <v>0</v>
      </c>
    </row>
    <row r="229" spans="1:8" x14ac:dyDescent="0.2">
      <c r="C229" s="1" t="s">
        <v>262</v>
      </c>
    </row>
    <row r="230" spans="1:8" x14ac:dyDescent="0.2">
      <c r="A230" s="1">
        <v>83</v>
      </c>
      <c r="B230" s="24" t="s">
        <v>263</v>
      </c>
      <c r="C230" s="1" t="s">
        <v>264</v>
      </c>
      <c r="D230" s="1" t="s">
        <v>78</v>
      </c>
      <c r="E230" s="4">
        <v>2</v>
      </c>
      <c r="F230" s="6">
        <v>0</v>
      </c>
      <c r="G230" s="6">
        <f>E230*F230</f>
        <v>0</v>
      </c>
      <c r="H230" s="4">
        <v>2.232E-2</v>
      </c>
    </row>
    <row r="231" spans="1:8" x14ac:dyDescent="0.2">
      <c r="C231" s="1" t="s">
        <v>265</v>
      </c>
    </row>
    <row r="232" spans="1:8" x14ac:dyDescent="0.2">
      <c r="A232" s="1">
        <v>84</v>
      </c>
      <c r="B232" s="24" t="s">
        <v>266</v>
      </c>
      <c r="C232" s="1" t="s">
        <v>267</v>
      </c>
      <c r="D232" s="1" t="s">
        <v>78</v>
      </c>
      <c r="E232" s="4">
        <v>2</v>
      </c>
      <c r="F232" s="6">
        <v>0</v>
      </c>
      <c r="G232" s="6">
        <f>E232*F232</f>
        <v>0</v>
      </c>
      <c r="H232" s="4">
        <v>5.2159999999999998E-2</v>
      </c>
    </row>
    <row r="233" spans="1:8" x14ac:dyDescent="0.2">
      <c r="C233" s="1" t="s">
        <v>268</v>
      </c>
    </row>
    <row r="234" spans="1:8" x14ac:dyDescent="0.2">
      <c r="A234" s="1">
        <v>85</v>
      </c>
      <c r="B234" s="24" t="s">
        <v>269</v>
      </c>
      <c r="C234" s="1" t="s">
        <v>270</v>
      </c>
      <c r="D234" s="1" t="s">
        <v>113</v>
      </c>
      <c r="E234" s="4">
        <v>7.3999999999999996E-2</v>
      </c>
      <c r="F234" s="6">
        <v>0</v>
      </c>
      <c r="G234" s="6">
        <f>E234*F234</f>
        <v>0</v>
      </c>
    </row>
    <row r="235" spans="1:8" x14ac:dyDescent="0.2">
      <c r="C235" s="1" t="s">
        <v>35</v>
      </c>
    </row>
    <row r="236" spans="1:8" x14ac:dyDescent="0.2">
      <c r="A236" s="38" t="s">
        <v>45</v>
      </c>
      <c r="B236" s="39"/>
      <c r="C236" s="39"/>
      <c r="D236" s="39"/>
      <c r="E236" s="40"/>
      <c r="F236" s="41"/>
      <c r="G236" s="42">
        <f>SUM(G228:G235)</f>
        <v>0</v>
      </c>
      <c r="H236" s="63">
        <f>SUM(H228:H235)</f>
        <v>7.4479999999999991E-2</v>
      </c>
    </row>
    <row r="237" spans="1:8" x14ac:dyDescent="0.2">
      <c r="B237" s="35" t="s">
        <v>35</v>
      </c>
    </row>
    <row r="238" spans="1:8" x14ac:dyDescent="0.2">
      <c r="A238" s="35">
        <v>766</v>
      </c>
      <c r="B238" s="35" t="s">
        <v>271</v>
      </c>
    </row>
    <row r="240" spans="1:8" x14ac:dyDescent="0.2">
      <c r="A240" s="1">
        <v>87</v>
      </c>
      <c r="B240" s="24" t="s">
        <v>272</v>
      </c>
      <c r="C240" s="1" t="s">
        <v>273</v>
      </c>
      <c r="D240" s="1" t="s">
        <v>71</v>
      </c>
      <c r="E240" s="4">
        <v>8</v>
      </c>
      <c r="F240" s="6">
        <v>0</v>
      </c>
      <c r="G240" s="6">
        <f>E240*F240</f>
        <v>0</v>
      </c>
    </row>
    <row r="241" spans="1:8" x14ac:dyDescent="0.2">
      <c r="C241" s="1" t="s">
        <v>274</v>
      </c>
    </row>
    <row r="242" spans="1:8" x14ac:dyDescent="0.2">
      <c r="A242" s="1">
        <v>88</v>
      </c>
      <c r="B242" s="24" t="s">
        <v>275</v>
      </c>
      <c r="C242" s="1" t="s">
        <v>276</v>
      </c>
      <c r="D242" s="1" t="s">
        <v>71</v>
      </c>
      <c r="E242" s="4">
        <v>4</v>
      </c>
      <c r="F242" s="6">
        <v>0</v>
      </c>
      <c r="G242" s="6">
        <f>E242*F242</f>
        <v>0</v>
      </c>
      <c r="H242" s="4">
        <v>5.5199999999999999E-2</v>
      </c>
    </row>
    <row r="243" spans="1:8" x14ac:dyDescent="0.2">
      <c r="C243" s="1" t="s">
        <v>35</v>
      </c>
    </row>
    <row r="244" spans="1:8" x14ac:dyDescent="0.2">
      <c r="A244" s="1">
        <v>89</v>
      </c>
      <c r="B244" s="24" t="s">
        <v>277</v>
      </c>
      <c r="C244" s="1" t="s">
        <v>278</v>
      </c>
      <c r="D244" s="1" t="s">
        <v>71</v>
      </c>
      <c r="E244" s="4">
        <v>4</v>
      </c>
      <c r="F244" s="6">
        <v>0</v>
      </c>
      <c r="G244" s="6">
        <f>E244*F244</f>
        <v>0</v>
      </c>
      <c r="H244" s="4">
        <v>6.2E-2</v>
      </c>
    </row>
    <row r="245" spans="1:8" x14ac:dyDescent="0.2">
      <c r="C245" s="1" t="s">
        <v>35</v>
      </c>
    </row>
    <row r="246" spans="1:8" x14ac:dyDescent="0.2">
      <c r="A246" s="1">
        <v>90</v>
      </c>
      <c r="B246" s="24" t="s">
        <v>279</v>
      </c>
      <c r="C246" s="1" t="s">
        <v>280</v>
      </c>
      <c r="D246" s="1" t="s">
        <v>113</v>
      </c>
      <c r="E246" s="4">
        <v>0.11700000000000001</v>
      </c>
      <c r="F246" s="6">
        <v>0</v>
      </c>
      <c r="G246" s="6">
        <f>E246*F246</f>
        <v>0</v>
      </c>
    </row>
    <row r="247" spans="1:8" x14ac:dyDescent="0.2">
      <c r="C247" s="1" t="s">
        <v>35</v>
      </c>
    </row>
    <row r="248" spans="1:8" x14ac:dyDescent="0.2">
      <c r="A248" s="38" t="s">
        <v>45</v>
      </c>
      <c r="B248" s="39"/>
      <c r="C248" s="39"/>
      <c r="D248" s="39"/>
      <c r="E248" s="40"/>
      <c r="F248" s="41"/>
      <c r="G248" s="42">
        <f>SUM(G240:G247)</f>
        <v>0</v>
      </c>
      <c r="H248" s="43">
        <f>SUM(H240:H247)</f>
        <v>0.1172</v>
      </c>
    </row>
    <row r="249" spans="1:8" x14ac:dyDescent="0.2">
      <c r="B249" s="35" t="s">
        <v>35</v>
      </c>
    </row>
    <row r="250" spans="1:8" x14ac:dyDescent="0.2">
      <c r="A250" s="35">
        <v>771</v>
      </c>
      <c r="B250" s="35" t="s">
        <v>281</v>
      </c>
    </row>
    <row r="252" spans="1:8" x14ac:dyDescent="0.2">
      <c r="A252" s="1">
        <v>91</v>
      </c>
      <c r="B252" s="24" t="s">
        <v>282</v>
      </c>
      <c r="C252" s="1" t="s">
        <v>283</v>
      </c>
      <c r="D252" s="1" t="s">
        <v>39</v>
      </c>
      <c r="E252" s="4">
        <v>26.02</v>
      </c>
      <c r="F252" s="6">
        <v>0</v>
      </c>
      <c r="G252" s="6">
        <f>E252*F252</f>
        <v>0</v>
      </c>
      <c r="H252" s="4">
        <v>0.12776000000000001</v>
      </c>
    </row>
    <row r="253" spans="1:8" x14ac:dyDescent="0.2">
      <c r="C253" s="1" t="s">
        <v>284</v>
      </c>
    </row>
    <row r="254" spans="1:8" x14ac:dyDescent="0.2">
      <c r="A254" s="1">
        <v>92</v>
      </c>
      <c r="B254" s="24" t="s">
        <v>285</v>
      </c>
      <c r="C254" s="1" t="s">
        <v>286</v>
      </c>
      <c r="D254" s="1" t="s">
        <v>39</v>
      </c>
      <c r="E254" s="4">
        <v>26.02</v>
      </c>
      <c r="F254" s="6">
        <v>0</v>
      </c>
      <c r="G254" s="6">
        <f>E254*F254</f>
        <v>0</v>
      </c>
    </row>
    <row r="255" spans="1:8" x14ac:dyDescent="0.2">
      <c r="C255" s="1" t="s">
        <v>35</v>
      </c>
    </row>
    <row r="256" spans="1:8" x14ac:dyDescent="0.2">
      <c r="A256" s="1">
        <v>93</v>
      </c>
      <c r="B256" s="24" t="s">
        <v>287</v>
      </c>
      <c r="C256" s="1" t="s">
        <v>288</v>
      </c>
      <c r="D256" s="1" t="s">
        <v>39</v>
      </c>
      <c r="E256" s="4">
        <v>27.321000000000002</v>
      </c>
      <c r="F256" s="6">
        <v>0</v>
      </c>
      <c r="G256" s="6">
        <f>E256*F256</f>
        <v>0</v>
      </c>
      <c r="H256" s="4">
        <v>0.54642000000000002</v>
      </c>
    </row>
    <row r="257" spans="1:8" x14ac:dyDescent="0.2">
      <c r="C257" s="1" t="s">
        <v>35</v>
      </c>
    </row>
    <row r="258" spans="1:8" x14ac:dyDescent="0.2">
      <c r="A258" s="1">
        <v>94</v>
      </c>
      <c r="B258" s="24" t="s">
        <v>289</v>
      </c>
      <c r="C258" s="1" t="s">
        <v>290</v>
      </c>
      <c r="D258" s="1" t="s">
        <v>39</v>
      </c>
      <c r="E258" s="4">
        <v>9.77</v>
      </c>
      <c r="F258" s="6">
        <v>0</v>
      </c>
      <c r="G258" s="6">
        <f>E258*F258</f>
        <v>0</v>
      </c>
    </row>
    <row r="259" spans="1:8" x14ac:dyDescent="0.2">
      <c r="C259" s="1" t="s">
        <v>35</v>
      </c>
    </row>
    <row r="260" spans="1:8" x14ac:dyDescent="0.2">
      <c r="A260" s="1">
        <v>95</v>
      </c>
      <c r="B260" s="24" t="s">
        <v>291</v>
      </c>
      <c r="C260" s="1" t="s">
        <v>292</v>
      </c>
      <c r="D260" s="1" t="s">
        <v>39</v>
      </c>
      <c r="E260" s="4">
        <v>26.02</v>
      </c>
      <c r="F260" s="6">
        <v>0</v>
      </c>
      <c r="G260" s="6">
        <f>E260*F260</f>
        <v>0</v>
      </c>
      <c r="H260" s="4">
        <v>2.342E-2</v>
      </c>
    </row>
    <row r="261" spans="1:8" x14ac:dyDescent="0.2">
      <c r="C261" s="1" t="s">
        <v>293</v>
      </c>
    </row>
    <row r="262" spans="1:8" x14ac:dyDescent="0.2">
      <c r="A262" s="1">
        <v>96</v>
      </c>
      <c r="B262" s="24" t="s">
        <v>294</v>
      </c>
      <c r="C262" s="1" t="s">
        <v>295</v>
      </c>
      <c r="D262" s="1" t="s">
        <v>62</v>
      </c>
      <c r="E262" s="4">
        <v>5.2</v>
      </c>
      <c r="F262" s="6">
        <v>0</v>
      </c>
      <c r="G262" s="6">
        <f>E262*F262</f>
        <v>0</v>
      </c>
      <c r="H262" s="4">
        <v>1.404E-2</v>
      </c>
    </row>
    <row r="263" spans="1:8" x14ac:dyDescent="0.2">
      <c r="C263" s="1" t="s">
        <v>296</v>
      </c>
    </row>
    <row r="264" spans="1:8" x14ac:dyDescent="0.2">
      <c r="A264" s="1">
        <v>97</v>
      </c>
      <c r="B264" s="24" t="s">
        <v>297</v>
      </c>
      <c r="C264" s="1" t="s">
        <v>298</v>
      </c>
      <c r="D264" s="1" t="s">
        <v>62</v>
      </c>
      <c r="E264" s="4">
        <v>5.46</v>
      </c>
      <c r="F264" s="6">
        <v>0</v>
      </c>
      <c r="G264" s="6">
        <f>E264*F264</f>
        <v>0</v>
      </c>
      <c r="H264" s="4">
        <v>2.7299999999999998E-3</v>
      </c>
    </row>
    <row r="265" spans="1:8" x14ac:dyDescent="0.2">
      <c r="C265" s="1" t="s">
        <v>35</v>
      </c>
    </row>
    <row r="266" spans="1:8" x14ac:dyDescent="0.2">
      <c r="A266" s="1">
        <v>98</v>
      </c>
      <c r="B266" s="24" t="s">
        <v>299</v>
      </c>
      <c r="C266" s="1" t="s">
        <v>300</v>
      </c>
      <c r="D266" s="1" t="s">
        <v>113</v>
      </c>
      <c r="E266" s="4">
        <v>0.71399999999999997</v>
      </c>
      <c r="F266" s="6">
        <v>0</v>
      </c>
      <c r="G266" s="6">
        <f>E266*F266</f>
        <v>0</v>
      </c>
    </row>
    <row r="267" spans="1:8" x14ac:dyDescent="0.2">
      <c r="C267" s="1" t="s">
        <v>35</v>
      </c>
    </row>
    <row r="268" spans="1:8" x14ac:dyDescent="0.2">
      <c r="A268" s="38" t="s">
        <v>45</v>
      </c>
      <c r="B268" s="39"/>
      <c r="C268" s="39"/>
      <c r="D268" s="39"/>
      <c r="E268" s="40"/>
      <c r="F268" s="41"/>
      <c r="G268" s="42">
        <f>SUM(G252:G267)</f>
        <v>0</v>
      </c>
      <c r="H268" s="43">
        <f>SUM(H252:H267)</f>
        <v>0.71437000000000006</v>
      </c>
    </row>
    <row r="269" spans="1:8" x14ac:dyDescent="0.2">
      <c r="B269" s="35" t="s">
        <v>35</v>
      </c>
    </row>
    <row r="270" spans="1:8" x14ac:dyDescent="0.2">
      <c r="A270" s="35">
        <v>777</v>
      </c>
      <c r="B270" s="35" t="s">
        <v>301</v>
      </c>
    </row>
    <row r="272" spans="1:8" x14ac:dyDescent="0.2">
      <c r="A272" s="1">
        <v>99</v>
      </c>
      <c r="B272" s="24" t="s">
        <v>302</v>
      </c>
      <c r="C272" s="1" t="s">
        <v>303</v>
      </c>
      <c r="D272" s="1" t="s">
        <v>39</v>
      </c>
      <c r="E272" s="4">
        <v>26.02</v>
      </c>
      <c r="F272" s="6">
        <v>0</v>
      </c>
      <c r="G272" s="6">
        <f>E272*F272</f>
        <v>0</v>
      </c>
      <c r="H272" s="4">
        <v>0.19514999999999999</v>
      </c>
    </row>
    <row r="273" spans="1:8" x14ac:dyDescent="0.2">
      <c r="C273" s="1" t="s">
        <v>304</v>
      </c>
    </row>
    <row r="274" spans="1:8" x14ac:dyDescent="0.2">
      <c r="A274" s="1">
        <v>100</v>
      </c>
      <c r="B274" s="24" t="s">
        <v>305</v>
      </c>
      <c r="C274" s="1" t="s">
        <v>306</v>
      </c>
      <c r="D274" s="1" t="s">
        <v>113</v>
      </c>
      <c r="E274" s="4">
        <v>0.19500000000000001</v>
      </c>
      <c r="F274" s="6">
        <v>0</v>
      </c>
      <c r="G274" s="6">
        <f>E274*F274</f>
        <v>0</v>
      </c>
    </row>
    <row r="275" spans="1:8" x14ac:dyDescent="0.2">
      <c r="C275" s="1" t="s">
        <v>35</v>
      </c>
    </row>
    <row r="276" spans="1:8" x14ac:dyDescent="0.2">
      <c r="A276" s="38" t="s">
        <v>45</v>
      </c>
      <c r="B276" s="39"/>
      <c r="C276" s="39"/>
      <c r="D276" s="39"/>
      <c r="E276" s="40"/>
      <c r="F276" s="41"/>
      <c r="G276" s="42">
        <f>SUM(G272:G275)</f>
        <v>0</v>
      </c>
      <c r="H276" s="43">
        <f>SUM(H272:H275)</f>
        <v>0.19514999999999999</v>
      </c>
    </row>
    <row r="277" spans="1:8" x14ac:dyDescent="0.2">
      <c r="B277" s="35" t="s">
        <v>35</v>
      </c>
    </row>
    <row r="278" spans="1:8" x14ac:dyDescent="0.2">
      <c r="A278" s="35">
        <v>781</v>
      </c>
      <c r="B278" s="35" t="s">
        <v>307</v>
      </c>
    </row>
    <row r="280" spans="1:8" x14ac:dyDescent="0.2">
      <c r="A280" s="1">
        <v>101</v>
      </c>
      <c r="B280" s="24" t="s">
        <v>308</v>
      </c>
      <c r="C280" s="1" t="s">
        <v>309</v>
      </c>
      <c r="D280" s="1" t="s">
        <v>62</v>
      </c>
      <c r="E280" s="4">
        <v>19.02</v>
      </c>
      <c r="F280" s="6">
        <v>0</v>
      </c>
      <c r="G280" s="6">
        <f>E280*F280</f>
        <v>0</v>
      </c>
      <c r="H280" s="4">
        <v>0.14435999999999999</v>
      </c>
    </row>
    <row r="281" spans="1:8" x14ac:dyDescent="0.2">
      <c r="C281" s="1" t="s">
        <v>310</v>
      </c>
    </row>
    <row r="282" spans="1:8" x14ac:dyDescent="0.2">
      <c r="A282" s="1">
        <v>102</v>
      </c>
      <c r="B282" s="24" t="s">
        <v>311</v>
      </c>
      <c r="C282" s="1" t="s">
        <v>312</v>
      </c>
      <c r="D282" s="1" t="s">
        <v>39</v>
      </c>
      <c r="E282" s="4">
        <v>89.16</v>
      </c>
      <c r="F282" s="6">
        <v>0</v>
      </c>
      <c r="G282" s="6">
        <f>E282*F282</f>
        <v>0</v>
      </c>
      <c r="H282" s="4">
        <v>0.22736000000000001</v>
      </c>
    </row>
    <row r="283" spans="1:8" x14ac:dyDescent="0.2">
      <c r="C283" s="1" t="s">
        <v>313</v>
      </c>
    </row>
    <row r="284" spans="1:8" x14ac:dyDescent="0.2">
      <c r="A284" s="1">
        <v>103</v>
      </c>
      <c r="B284" s="24" t="s">
        <v>285</v>
      </c>
      <c r="C284" s="1" t="s">
        <v>286</v>
      </c>
      <c r="D284" s="1" t="s">
        <v>39</v>
      </c>
      <c r="E284" s="4">
        <v>94.866</v>
      </c>
      <c r="F284" s="6">
        <v>0</v>
      </c>
      <c r="G284" s="6">
        <f>E284*F284</f>
        <v>0</v>
      </c>
    </row>
    <row r="285" spans="1:8" x14ac:dyDescent="0.2">
      <c r="C285" s="1" t="s">
        <v>35</v>
      </c>
    </row>
    <row r="286" spans="1:8" x14ac:dyDescent="0.2">
      <c r="A286" s="1">
        <v>104</v>
      </c>
      <c r="B286" s="24" t="s">
        <v>294</v>
      </c>
      <c r="C286" s="1" t="s">
        <v>292</v>
      </c>
      <c r="D286" s="1" t="s">
        <v>39</v>
      </c>
      <c r="E286" s="4">
        <v>94.866</v>
      </c>
      <c r="F286" s="6">
        <v>0</v>
      </c>
      <c r="G286" s="6">
        <f>E286*F286</f>
        <v>0</v>
      </c>
      <c r="H286" s="4">
        <v>0.25613999999999998</v>
      </c>
    </row>
    <row r="287" spans="1:8" x14ac:dyDescent="0.2">
      <c r="C287" s="1" t="s">
        <v>314</v>
      </c>
    </row>
    <row r="288" spans="1:8" x14ac:dyDescent="0.2">
      <c r="A288" s="1">
        <v>105</v>
      </c>
      <c r="B288" s="24" t="s">
        <v>315</v>
      </c>
      <c r="C288" s="1" t="s">
        <v>316</v>
      </c>
      <c r="D288" s="1" t="s">
        <v>39</v>
      </c>
      <c r="E288" s="4">
        <v>99.608999999999995</v>
      </c>
      <c r="F288" s="6">
        <v>0</v>
      </c>
      <c r="G288" s="6">
        <f>E288*F288</f>
        <v>0</v>
      </c>
      <c r="H288" s="4">
        <v>2.09179</v>
      </c>
    </row>
    <row r="289" spans="1:8" x14ac:dyDescent="0.2">
      <c r="C289" s="1" t="s">
        <v>35</v>
      </c>
    </row>
    <row r="290" spans="1:8" x14ac:dyDescent="0.2">
      <c r="A290" s="1">
        <v>106</v>
      </c>
      <c r="B290" s="24" t="s">
        <v>294</v>
      </c>
      <c r="C290" s="1" t="s">
        <v>317</v>
      </c>
      <c r="D290" s="1" t="s">
        <v>62</v>
      </c>
      <c r="E290" s="4">
        <v>70.680000000000007</v>
      </c>
      <c r="F290" s="6">
        <v>0</v>
      </c>
      <c r="G290" s="6">
        <f>E290*F290</f>
        <v>0</v>
      </c>
      <c r="H290" s="4">
        <v>0.19084000000000001</v>
      </c>
    </row>
    <row r="291" spans="1:8" x14ac:dyDescent="0.2">
      <c r="C291" s="1" t="s">
        <v>318</v>
      </c>
    </row>
    <row r="292" spans="1:8" x14ac:dyDescent="0.2">
      <c r="A292" s="1">
        <v>107</v>
      </c>
      <c r="B292" s="24" t="s">
        <v>319</v>
      </c>
      <c r="C292" s="1" t="s">
        <v>320</v>
      </c>
      <c r="D292" s="1" t="s">
        <v>62</v>
      </c>
      <c r="E292" s="4">
        <v>74.213999999999999</v>
      </c>
      <c r="F292" s="6">
        <v>0</v>
      </c>
      <c r="G292" s="6">
        <f>E292*F292</f>
        <v>0</v>
      </c>
      <c r="H292" s="4">
        <v>3.7109999999999997E-2</v>
      </c>
    </row>
    <row r="293" spans="1:8" x14ac:dyDescent="0.2">
      <c r="C293" s="1" t="s">
        <v>35</v>
      </c>
    </row>
    <row r="294" spans="1:8" x14ac:dyDescent="0.2">
      <c r="A294" s="1">
        <v>108</v>
      </c>
      <c r="B294" s="24" t="s">
        <v>321</v>
      </c>
      <c r="C294" s="1" t="s">
        <v>322</v>
      </c>
      <c r="D294" s="1" t="s">
        <v>113</v>
      </c>
      <c r="E294" s="4">
        <v>2.948</v>
      </c>
      <c r="F294" s="6">
        <v>0</v>
      </c>
      <c r="G294" s="6">
        <f>E294*F294</f>
        <v>0</v>
      </c>
    </row>
    <row r="295" spans="1:8" x14ac:dyDescent="0.2">
      <c r="C295" s="1" t="s">
        <v>35</v>
      </c>
    </row>
    <row r="296" spans="1:8" x14ac:dyDescent="0.2">
      <c r="A296" s="38" t="s">
        <v>45</v>
      </c>
      <c r="B296" s="39"/>
      <c r="C296" s="39"/>
      <c r="D296" s="39"/>
      <c r="E296" s="40"/>
      <c r="F296" s="41"/>
      <c r="G296" s="42">
        <f>SUM(G280:G295)</f>
        <v>0</v>
      </c>
      <c r="H296" s="43">
        <f>SUM(H280:H295)</f>
        <v>2.9476000000000004</v>
      </c>
    </row>
    <row r="297" spans="1:8" x14ac:dyDescent="0.2">
      <c r="B297" s="35" t="s">
        <v>35</v>
      </c>
    </row>
    <row r="298" spans="1:8" x14ac:dyDescent="0.2">
      <c r="A298" s="35">
        <v>783</v>
      </c>
      <c r="B298" s="35" t="s">
        <v>323</v>
      </c>
    </row>
    <row r="300" spans="1:8" x14ac:dyDescent="0.2">
      <c r="A300" s="1">
        <v>109</v>
      </c>
      <c r="B300" s="24" t="s">
        <v>324</v>
      </c>
      <c r="C300" s="1" t="s">
        <v>325</v>
      </c>
      <c r="D300" s="1" t="s">
        <v>39</v>
      </c>
      <c r="E300" s="4">
        <v>7.71</v>
      </c>
      <c r="F300" s="6">
        <v>0</v>
      </c>
      <c r="G300" s="6">
        <f>E300*F300</f>
        <v>0</v>
      </c>
      <c r="H300" s="4">
        <v>2.47E-3</v>
      </c>
    </row>
    <row r="301" spans="1:8" x14ac:dyDescent="0.2">
      <c r="C301" s="1" t="s">
        <v>326</v>
      </c>
    </row>
    <row r="302" spans="1:8" x14ac:dyDescent="0.2">
      <c r="A302" s="38" t="s">
        <v>45</v>
      </c>
      <c r="B302" s="39"/>
      <c r="C302" s="39"/>
      <c r="D302" s="39"/>
      <c r="E302" s="40"/>
      <c r="F302" s="41"/>
      <c r="G302" s="42">
        <f>SUM(G300:G301)</f>
        <v>0</v>
      </c>
      <c r="H302" s="43">
        <f>SUM(H300:H301)</f>
        <v>2.47E-3</v>
      </c>
    </row>
    <row r="303" spans="1:8" x14ac:dyDescent="0.2">
      <c r="B303" s="35" t="s">
        <v>35</v>
      </c>
    </row>
    <row r="304" spans="1:8" x14ac:dyDescent="0.2">
      <c r="A304" s="35">
        <v>784</v>
      </c>
      <c r="B304" s="35" t="s">
        <v>327</v>
      </c>
    </row>
    <row r="306" spans="1:8" x14ac:dyDescent="0.2">
      <c r="A306" s="1">
        <v>110</v>
      </c>
      <c r="B306" s="24" t="s">
        <v>328</v>
      </c>
      <c r="C306" s="1" t="s">
        <v>329</v>
      </c>
      <c r="D306" s="1" t="s">
        <v>39</v>
      </c>
      <c r="E306" s="4">
        <v>144.97</v>
      </c>
      <c r="F306" s="6">
        <v>0</v>
      </c>
      <c r="G306" s="6">
        <f>E306*F306</f>
        <v>0</v>
      </c>
      <c r="H306" s="4">
        <v>4.6390000000000001E-2</v>
      </c>
    </row>
    <row r="307" spans="1:8" x14ac:dyDescent="0.2">
      <c r="C307" s="1" t="s">
        <v>330</v>
      </c>
    </row>
    <row r="308" spans="1:8" x14ac:dyDescent="0.2">
      <c r="A308" s="38" t="s">
        <v>45</v>
      </c>
      <c r="B308" s="39"/>
      <c r="C308" s="39"/>
      <c r="D308" s="39"/>
      <c r="E308" s="40"/>
      <c r="F308" s="41"/>
      <c r="G308" s="42">
        <f>SUM(G306:G307)</f>
        <v>0</v>
      </c>
      <c r="H308" s="43">
        <f>SUM(H306:H307)</f>
        <v>4.6390000000000001E-2</v>
      </c>
    </row>
    <row r="309" spans="1:8" x14ac:dyDescent="0.2">
      <c r="B309" s="35" t="s">
        <v>35</v>
      </c>
    </row>
    <row r="310" spans="1:8" x14ac:dyDescent="0.2">
      <c r="A310" s="35">
        <v>998</v>
      </c>
      <c r="B310" s="35" t="s">
        <v>331</v>
      </c>
    </row>
    <row r="312" spans="1:8" x14ac:dyDescent="0.2">
      <c r="A312" s="1">
        <v>111</v>
      </c>
      <c r="B312" s="24" t="s">
        <v>332</v>
      </c>
      <c r="C312" s="1" t="s">
        <v>346</v>
      </c>
      <c r="D312" s="1" t="s">
        <v>171</v>
      </c>
      <c r="E312" s="4">
        <v>1</v>
      </c>
      <c r="F312" s="6">
        <v>0</v>
      </c>
      <c r="G312" s="6">
        <f>E312*F312</f>
        <v>0</v>
      </c>
    </row>
    <row r="314" spans="1:8" x14ac:dyDescent="0.2">
      <c r="A314" s="38" t="s">
        <v>45</v>
      </c>
      <c r="B314" s="39"/>
      <c r="C314" s="39"/>
      <c r="D314" s="39"/>
      <c r="E314" s="40"/>
      <c r="F314" s="41"/>
      <c r="G314" s="42">
        <f>SUM(G312:G313)</f>
        <v>0</v>
      </c>
      <c r="H314" s="43">
        <f>SUM(H312:H313)</f>
        <v>0</v>
      </c>
    </row>
    <row r="316" spans="1:8" x14ac:dyDescent="0.2">
      <c r="A316" s="38" t="s">
        <v>333</v>
      </c>
      <c r="B316" s="51"/>
      <c r="C316" s="51"/>
      <c r="D316" s="51"/>
      <c r="E316" s="52" t="s">
        <v>335</v>
      </c>
      <c r="F316" s="52" t="s">
        <v>334</v>
      </c>
      <c r="G316" s="52" t="s">
        <v>336</v>
      </c>
      <c r="H316" s="53" t="s">
        <v>17</v>
      </c>
    </row>
    <row r="317" spans="1:8" x14ac:dyDescent="0.2">
      <c r="A317" s="36"/>
      <c r="B317" s="44" t="s">
        <v>32</v>
      </c>
      <c r="C317" s="44"/>
      <c r="D317" s="44"/>
      <c r="E317" s="54">
        <f>G317-F317</f>
        <v>0</v>
      </c>
      <c r="F317" s="54">
        <v>0</v>
      </c>
      <c r="G317" s="54">
        <f>SUMIF(A:A,"Oddíl celkem",G:G)</f>
        <v>0</v>
      </c>
      <c r="H317" s="55"/>
    </row>
    <row r="318" spans="1:8" x14ac:dyDescent="0.2">
      <c r="A318" s="45"/>
      <c r="B318" s="46" t="s">
        <v>337</v>
      </c>
      <c r="C318" s="46"/>
      <c r="D318" s="46"/>
      <c r="E318" s="56">
        <f>E317*0.21</f>
        <v>0</v>
      </c>
      <c r="F318" s="56">
        <f>F317*0.15</f>
        <v>0</v>
      </c>
      <c r="G318" s="56">
        <f>E318+F318</f>
        <v>0</v>
      </c>
      <c r="H318" s="57"/>
    </row>
    <row r="319" spans="1:8" x14ac:dyDescent="0.2">
      <c r="A319" s="36"/>
      <c r="B319" s="44"/>
      <c r="C319" s="44"/>
      <c r="D319" s="44"/>
      <c r="E319" s="37"/>
      <c r="F319" s="37"/>
      <c r="G319" s="37"/>
      <c r="H319" s="49"/>
    </row>
    <row r="320" spans="1:8" x14ac:dyDescent="0.2">
      <c r="A320" s="36"/>
      <c r="B320" s="44" t="s">
        <v>338</v>
      </c>
      <c r="C320" s="44"/>
      <c r="D320" s="44"/>
      <c r="E320" s="37">
        <f>E318+E317</f>
        <v>0</v>
      </c>
      <c r="F320" s="37">
        <f>F318+F317</f>
        <v>0</v>
      </c>
      <c r="G320" s="37">
        <f>G318+G317</f>
        <v>0</v>
      </c>
      <c r="H320" s="49">
        <f>SUMIF(A:A,"Oddíl celkem",H:H)</f>
        <v>10.357910000000002</v>
      </c>
    </row>
    <row r="321" spans="1:8" x14ac:dyDescent="0.2">
      <c r="A321" s="45"/>
      <c r="B321" s="46"/>
      <c r="C321" s="46"/>
      <c r="D321" s="46"/>
      <c r="E321" s="47"/>
      <c r="F321" s="48"/>
      <c r="G321" s="48"/>
      <c r="H321" s="50"/>
    </row>
  </sheetData>
  <phoneticPr fontId="0" type="noConversion"/>
  <pageMargins left="0.74803149606299213" right="0.74803149606299213" top="0.98425196850393704" bottom="0.59055118110236227" header="0.59055118110236227" footer="0"/>
  <pageSetup paperSize="9" orientation="portrait" horizontalDpi="120" verticalDpi="72" r:id="rId1"/>
  <headerFooter alignWithMargins="0">
    <oddHeader>&amp;LIng. V. Braum&amp;CVÝKAZ VÝMĚR&amp;R&amp;8Datum  :     08.03.2017 &amp;10
    &amp;8                      Strana  :                    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G137"/>
  <sheetViews>
    <sheetView workbookViewId="0">
      <selection activeCell="E17" sqref="E17"/>
    </sheetView>
  </sheetViews>
  <sheetFormatPr defaultRowHeight="12.75" x14ac:dyDescent="0.2"/>
  <cols>
    <col min="1" max="1" width="11.140625" customWidth="1"/>
    <col min="2" max="2" width="44" customWidth="1"/>
    <col min="3" max="3" width="16.140625" style="31" customWidth="1"/>
    <col min="4" max="4" width="11.85546875" style="18" customWidth="1"/>
  </cols>
  <sheetData>
    <row r="1" spans="1:7" x14ac:dyDescent="0.2">
      <c r="A1" s="24" t="s">
        <v>343</v>
      </c>
      <c r="C1" s="28"/>
      <c r="D1" s="32">
        <v>42802</v>
      </c>
      <c r="E1" s="1"/>
      <c r="F1" s="1"/>
      <c r="G1" s="1"/>
    </row>
    <row r="2" spans="1:7" x14ac:dyDescent="0.2">
      <c r="A2" s="1"/>
      <c r="B2" s="14" t="s">
        <v>10</v>
      </c>
      <c r="C2" s="29"/>
      <c r="D2" s="4"/>
      <c r="E2" s="1"/>
      <c r="F2" s="1"/>
      <c r="G2" s="1"/>
    </row>
    <row r="3" spans="1:7" x14ac:dyDescent="0.2">
      <c r="A3" s="1"/>
      <c r="B3" s="14" t="s">
        <v>11</v>
      </c>
      <c r="C3" s="29"/>
      <c r="D3" s="4"/>
      <c r="E3" s="1"/>
      <c r="F3" s="1"/>
      <c r="G3" s="1"/>
    </row>
    <row r="4" spans="1:7" x14ac:dyDescent="0.2">
      <c r="A4" s="1" t="s">
        <v>12</v>
      </c>
      <c r="B4" s="24" t="str">
        <f>'Položkový rozpočet'!$C$1</f>
        <v xml:space="preserve">2557 - Škola v Jezvé                           </v>
      </c>
      <c r="C4" s="29"/>
      <c r="D4" s="4"/>
      <c r="E4" s="1"/>
      <c r="F4" s="1"/>
      <c r="G4" s="1"/>
    </row>
    <row r="5" spans="1:7" x14ac:dyDescent="0.2">
      <c r="A5" s="1" t="s">
        <v>13</v>
      </c>
      <c r="B5" s="24" t="str">
        <f>'Položkový rozpočet'!$C$2</f>
        <v xml:space="preserve">25570001 - Stav.úpravy hygienick.zařízení          </v>
      </c>
      <c r="C5" s="29"/>
      <c r="D5" s="4"/>
      <c r="E5" s="1"/>
      <c r="F5" s="1"/>
      <c r="G5" s="1"/>
    </row>
    <row r="6" spans="1:7" x14ac:dyDescent="0.2">
      <c r="A6" s="1"/>
      <c r="B6" s="1"/>
      <c r="C6" s="29"/>
      <c r="D6" s="4"/>
      <c r="E6" s="1"/>
      <c r="F6" s="1"/>
      <c r="G6" s="1"/>
    </row>
    <row r="7" spans="1:7" x14ac:dyDescent="0.2">
      <c r="A7" s="15" t="s">
        <v>14</v>
      </c>
      <c r="B7" s="16" t="s">
        <v>15</v>
      </c>
      <c r="C7" s="30" t="s">
        <v>16</v>
      </c>
      <c r="D7" s="17" t="s">
        <v>17</v>
      </c>
      <c r="E7" s="1"/>
      <c r="F7" s="1"/>
      <c r="G7" s="1"/>
    </row>
    <row r="8" spans="1:7" x14ac:dyDescent="0.2">
      <c r="B8" s="1"/>
      <c r="C8" s="29"/>
      <c r="D8" s="4"/>
      <c r="E8" s="1"/>
      <c r="F8" s="1"/>
      <c r="G8" s="1"/>
    </row>
    <row r="9" spans="1:7" x14ac:dyDescent="0.2">
      <c r="A9" s="19">
        <f>'Položkový rozpočet'!A6</f>
        <v>3</v>
      </c>
      <c r="B9" s="1" t="str">
        <f>'Položkový rozpočet'!B6</f>
        <v xml:space="preserve">SVISLE KONSTRUKCE                       </v>
      </c>
      <c r="C9" s="29">
        <f>'Položkový rozpočet'!G14</f>
        <v>0</v>
      </c>
      <c r="D9" s="4">
        <f>'Položkový rozpočet'!H14</f>
        <v>1.2124200000000001</v>
      </c>
      <c r="E9" s="1"/>
      <c r="F9" s="1"/>
      <c r="G9" s="1"/>
    </row>
    <row r="10" spans="1:7" s="1" customFormat="1" ht="11.25" x14ac:dyDescent="0.2">
      <c r="A10" s="1">
        <f>'Položkový rozpočet'!A16</f>
        <v>61</v>
      </c>
      <c r="B10" s="1" t="str">
        <f>'Položkový rozpočet'!B16</f>
        <v xml:space="preserve">UPRAVY POVRCHU VNITRNI                  </v>
      </c>
      <c r="C10" s="29">
        <f>'Položkový rozpočet'!G30</f>
        <v>0</v>
      </c>
      <c r="D10" s="4">
        <f>'Položkový rozpočet'!H30</f>
        <v>3.8418200000000002</v>
      </c>
    </row>
    <row r="11" spans="1:7" s="1" customFormat="1" ht="11.25" x14ac:dyDescent="0.2">
      <c r="A11" s="1">
        <f>'Položkový rozpočet'!A32</f>
        <v>63</v>
      </c>
      <c r="B11" s="1" t="str">
        <f>'Položkový rozpočet'!B32</f>
        <v xml:space="preserve">PODLAHY                                 </v>
      </c>
      <c r="C11" s="29">
        <f>'Položkový rozpočet'!G36</f>
        <v>0</v>
      </c>
      <c r="D11" s="4">
        <f>'Položkový rozpočet'!H36</f>
        <v>7.3499999999999996E-2</v>
      </c>
    </row>
    <row r="12" spans="1:7" s="1" customFormat="1" ht="11.25" x14ac:dyDescent="0.2">
      <c r="A12" s="1">
        <f>'Položkový rozpočet'!A38</f>
        <v>64</v>
      </c>
      <c r="B12" s="1" t="str">
        <f>'Položkový rozpočet'!B38</f>
        <v xml:space="preserve">VYPLNE OTVORU                           </v>
      </c>
      <c r="C12" s="29">
        <f>'Položkový rozpočet'!G48</f>
        <v>0</v>
      </c>
      <c r="D12" s="4">
        <f>'Položkový rozpočet'!H48</f>
        <v>0.27267999999999998</v>
      </c>
    </row>
    <row r="13" spans="1:7" s="1" customFormat="1" ht="11.25" x14ac:dyDescent="0.2">
      <c r="A13" s="1">
        <f>'Položkový rozpočet'!A50</f>
        <v>95</v>
      </c>
      <c r="B13" s="1" t="str">
        <f>'Položkový rozpočet'!B50</f>
        <v xml:space="preserve">DOKONCUJICI KONSTRUKCE A PRACE          </v>
      </c>
      <c r="C13" s="29">
        <f>'Položkový rozpočet'!G54</f>
        <v>0</v>
      </c>
      <c r="D13" s="4">
        <f>'Položkový rozpočet'!H54</f>
        <v>1.2999999999999999E-3</v>
      </c>
    </row>
    <row r="14" spans="1:7" s="1" customFormat="1" ht="11.25" x14ac:dyDescent="0.2">
      <c r="A14" s="1">
        <f>'Položkový rozpočet'!A56</f>
        <v>96</v>
      </c>
      <c r="B14" s="1" t="str">
        <f>'Položkový rozpočet'!B56</f>
        <v xml:space="preserve">BOURANI                                 </v>
      </c>
      <c r="C14" s="29">
        <f>'Položkový rozpočet'!G86</f>
        <v>0</v>
      </c>
      <c r="D14" s="4">
        <f>'Položkový rozpočet'!H86</f>
        <v>1.2990000000000002E-2</v>
      </c>
    </row>
    <row r="15" spans="1:7" s="1" customFormat="1" ht="11.25" x14ac:dyDescent="0.2">
      <c r="A15" s="1">
        <f>'Položkový rozpočet'!A88</f>
        <v>99</v>
      </c>
      <c r="B15" s="1" t="str">
        <f>'Položkový rozpočet'!B88</f>
        <v xml:space="preserve">PRESUN HMOT                             </v>
      </c>
      <c r="C15" s="29">
        <f>'Položkový rozpočet'!G92</f>
        <v>0</v>
      </c>
      <c r="D15" s="4">
        <f>'Položkový rozpočet'!H92</f>
        <v>0</v>
      </c>
    </row>
    <row r="16" spans="1:7" s="1" customFormat="1" ht="11.25" x14ac:dyDescent="0.2">
      <c r="A16" s="1">
        <f>'Položkový rozpočet'!A94</f>
        <v>720</v>
      </c>
      <c r="B16" s="1" t="str">
        <f>'Položkový rozpočet'!B94</f>
        <v xml:space="preserve">INSTALACE VODY, PLYNU A KANALIZACE      </v>
      </c>
      <c r="C16" s="29">
        <f>'Položkový rozpočet'!G98</f>
        <v>0</v>
      </c>
      <c r="D16" s="4">
        <f>'Položkový rozpočet'!H98</f>
        <v>0</v>
      </c>
    </row>
    <row r="17" spans="1:4" s="1" customFormat="1" ht="11.25" x14ac:dyDescent="0.2">
      <c r="A17" s="1">
        <f>'Položkový rozpočet'!A100</f>
        <v>721</v>
      </c>
      <c r="B17" s="1" t="str">
        <f>'Položkový rozpočet'!B100</f>
        <v xml:space="preserve">VNITRNI KANALIZACE                      </v>
      </c>
      <c r="C17" s="29">
        <f>'Položkový rozpočet'!G128</f>
        <v>0</v>
      </c>
      <c r="D17" s="4">
        <f>'Položkový rozpočet'!H128</f>
        <v>0.35586000000000001</v>
      </c>
    </row>
    <row r="18" spans="1:4" s="1" customFormat="1" ht="11.25" x14ac:dyDescent="0.2">
      <c r="A18" s="1">
        <f>'Položkový rozpočet'!A130</f>
        <v>722</v>
      </c>
      <c r="B18" s="1" t="str">
        <f>'Položkový rozpočet'!B130</f>
        <v xml:space="preserve">VNITRNI VODOVOD                         </v>
      </c>
      <c r="C18" s="29">
        <f>'Položkový rozpočet'!G152</f>
        <v>0</v>
      </c>
      <c r="D18" s="4">
        <f>'Položkový rozpočet'!H152</f>
        <v>4.8330000000000005E-2</v>
      </c>
    </row>
    <row r="19" spans="1:4" s="1" customFormat="1" ht="11.25" x14ac:dyDescent="0.2">
      <c r="A19" s="1">
        <f>'Položkový rozpočet'!A154</f>
        <v>725</v>
      </c>
      <c r="B19" s="1" t="str">
        <f>'Položkový rozpočet'!B154</f>
        <v xml:space="preserve">ZARIZOVACI PREDMETY                     </v>
      </c>
      <c r="C19" s="29">
        <f>'Položkový rozpočet'!G198</f>
        <v>0</v>
      </c>
      <c r="D19" s="4">
        <f>'Položkový rozpočet'!H198</f>
        <v>0.42982999999999999</v>
      </c>
    </row>
    <row r="20" spans="1:4" s="1" customFormat="1" ht="11.25" x14ac:dyDescent="0.2">
      <c r="A20" s="1">
        <f>'Položkový rozpočet'!A200</f>
        <v>730</v>
      </c>
      <c r="B20" s="1" t="str">
        <f>'Položkový rozpočet'!B200</f>
        <v xml:space="preserve">USTREDNI VYTAPENI                       </v>
      </c>
      <c r="C20" s="29">
        <f>'Položkový rozpočet'!G206</f>
        <v>0</v>
      </c>
      <c r="D20" s="4">
        <f>'Položkový rozpočet'!H206</f>
        <v>0</v>
      </c>
    </row>
    <row r="21" spans="1:4" s="1" customFormat="1" ht="11.25" x14ac:dyDescent="0.2">
      <c r="A21" s="1">
        <f>'Položkový rozpočet'!A208</f>
        <v>733</v>
      </c>
      <c r="B21" s="1" t="str">
        <f>'Položkový rozpočet'!B208</f>
        <v xml:space="preserve">ROZVOD POTRUBI                          </v>
      </c>
      <c r="C21" s="29">
        <f>'Položkový rozpočet'!G216</f>
        <v>0</v>
      </c>
      <c r="D21" s="4">
        <f>'Položkový rozpočet'!H216</f>
        <v>9.4800000000000006E-3</v>
      </c>
    </row>
    <row r="22" spans="1:4" s="1" customFormat="1" ht="11.25" x14ac:dyDescent="0.2">
      <c r="A22" s="1">
        <f>'Položkový rozpočet'!A218</f>
        <v>734</v>
      </c>
      <c r="B22" s="1" t="str">
        <f>'Položkový rozpočet'!B218</f>
        <v xml:space="preserve">ARMATURY                                </v>
      </c>
      <c r="C22" s="29">
        <f>'Položkový rozpočet'!G224</f>
        <v>0</v>
      </c>
      <c r="D22" s="4">
        <f>'Položkový rozpočet'!H224</f>
        <v>2.0400000000000001E-3</v>
      </c>
    </row>
    <row r="23" spans="1:4" s="1" customFormat="1" ht="11.25" x14ac:dyDescent="0.2">
      <c r="A23" s="1">
        <f>'Položkový rozpočet'!A226</f>
        <v>735</v>
      </c>
      <c r="B23" s="1" t="str">
        <f>'Položkový rozpočet'!B226</f>
        <v xml:space="preserve">OTOPNA TELESA                           </v>
      </c>
      <c r="C23" s="29">
        <f>'Položkový rozpočet'!G236</f>
        <v>0</v>
      </c>
      <c r="D23" s="4">
        <f>'Položkový rozpočet'!H236</f>
        <v>7.4479999999999991E-2</v>
      </c>
    </row>
    <row r="24" spans="1:4" s="1" customFormat="1" ht="11.25" x14ac:dyDescent="0.2">
      <c r="A24" s="1">
        <f>'Položkový rozpočet'!A238</f>
        <v>766</v>
      </c>
      <c r="B24" s="1" t="str">
        <f>'Položkový rozpočet'!B238</f>
        <v xml:space="preserve">KONSTRUKCE TRUHLARSKE                   </v>
      </c>
      <c r="C24" s="29">
        <f>'Položkový rozpočet'!G248</f>
        <v>0</v>
      </c>
      <c r="D24" s="4">
        <f>'Položkový rozpočet'!H248</f>
        <v>0.1172</v>
      </c>
    </row>
    <row r="25" spans="1:4" s="1" customFormat="1" ht="11.25" x14ac:dyDescent="0.2">
      <c r="A25" s="1">
        <f>'Položkový rozpočet'!A250</f>
        <v>771</v>
      </c>
      <c r="B25" s="1" t="str">
        <f>'Položkový rozpočet'!B250</f>
        <v xml:space="preserve">PODLAHY Z DLAZDIC                       </v>
      </c>
      <c r="C25" s="29">
        <f>'Položkový rozpočet'!G268</f>
        <v>0</v>
      </c>
      <c r="D25" s="4">
        <f>'Položkový rozpočet'!H268</f>
        <v>0.71437000000000006</v>
      </c>
    </row>
    <row r="26" spans="1:4" s="1" customFormat="1" ht="11.25" x14ac:dyDescent="0.2">
      <c r="A26" s="1">
        <f>'Položkový rozpočet'!A270</f>
        <v>777</v>
      </c>
      <c r="B26" s="1" t="str">
        <f>'Položkový rozpočet'!B270</f>
        <v xml:space="preserve">PODLAHY ZE SYNTETICKYCH HMOT            </v>
      </c>
      <c r="C26" s="29">
        <f>'Položkový rozpočet'!G276</f>
        <v>0</v>
      </c>
      <c r="D26" s="4">
        <f>'Položkový rozpočet'!H276</f>
        <v>0.19514999999999999</v>
      </c>
    </row>
    <row r="27" spans="1:4" s="1" customFormat="1" ht="11.25" x14ac:dyDescent="0.2">
      <c r="A27" s="1">
        <f>'Položkový rozpočet'!A278</f>
        <v>781</v>
      </c>
      <c r="B27" s="1" t="str">
        <f>'Položkový rozpočet'!B278</f>
        <v xml:space="preserve">OBKLADY KERAMICKE                       </v>
      </c>
      <c r="C27" s="29">
        <f>'Položkový rozpočet'!G296</f>
        <v>0</v>
      </c>
      <c r="D27" s="4">
        <f>'Položkový rozpočet'!H296</f>
        <v>2.9476000000000004</v>
      </c>
    </row>
    <row r="28" spans="1:4" s="1" customFormat="1" ht="11.25" x14ac:dyDescent="0.2">
      <c r="A28" s="1">
        <f>'Položkový rozpočet'!A298</f>
        <v>783</v>
      </c>
      <c r="B28" s="1" t="str">
        <f>'Položkový rozpočet'!B298</f>
        <v xml:space="preserve">NATERY                                  </v>
      </c>
      <c r="C28" s="29">
        <f>'Položkový rozpočet'!G302</f>
        <v>0</v>
      </c>
      <c r="D28" s="4">
        <f>'Položkový rozpočet'!H302</f>
        <v>2.47E-3</v>
      </c>
    </row>
    <row r="29" spans="1:4" s="1" customFormat="1" ht="11.25" x14ac:dyDescent="0.2">
      <c r="A29" s="1">
        <f>'Položkový rozpočet'!A304</f>
        <v>784</v>
      </c>
      <c r="B29" s="1" t="str">
        <f>'Položkový rozpočet'!B304</f>
        <v xml:space="preserve">MALBY                                   </v>
      </c>
      <c r="C29" s="29">
        <f>'Položkový rozpočet'!G308</f>
        <v>0</v>
      </c>
      <c r="D29" s="4">
        <f>'Položkový rozpočet'!H308</f>
        <v>4.6390000000000001E-2</v>
      </c>
    </row>
    <row r="30" spans="1:4" s="1" customFormat="1" ht="11.25" x14ac:dyDescent="0.2">
      <c r="A30" s="1">
        <f>'Položkový rozpočet'!A310</f>
        <v>998</v>
      </c>
      <c r="B30" s="1" t="str">
        <f>'Položkový rozpočet'!B310</f>
        <v xml:space="preserve">DOPOCTY PRIRAZEK                        </v>
      </c>
      <c r="C30" s="29">
        <f>'Položkový rozpočet'!G314</f>
        <v>0</v>
      </c>
      <c r="D30" s="4">
        <f>'Položkový rozpočet'!H314</f>
        <v>0</v>
      </c>
    </row>
    <row r="31" spans="1:4" s="1" customFormat="1" ht="11.25" x14ac:dyDescent="0.2">
      <c r="C31" s="29"/>
      <c r="D31" s="4"/>
    </row>
    <row r="32" spans="1:4" s="1" customFormat="1" ht="11.25" x14ac:dyDescent="0.2">
      <c r="A32" s="38" t="s">
        <v>333</v>
      </c>
      <c r="B32" s="51"/>
      <c r="C32" s="59" t="s">
        <v>8</v>
      </c>
      <c r="D32" s="60" t="s">
        <v>17</v>
      </c>
    </row>
    <row r="33" spans="1:4" s="1" customFormat="1" ht="11.25" x14ac:dyDescent="0.2">
      <c r="A33" s="36"/>
      <c r="B33" s="44" t="s">
        <v>32</v>
      </c>
      <c r="C33" s="61">
        <f>'Položkový rozpočet'!G317</f>
        <v>0</v>
      </c>
      <c r="D33" s="49"/>
    </row>
    <row r="34" spans="1:4" s="1" customFormat="1" ht="11.25" x14ac:dyDescent="0.2">
      <c r="A34" s="36"/>
      <c r="B34" s="44" t="s">
        <v>340</v>
      </c>
      <c r="C34" s="61">
        <f>'Položkový rozpočet'!E318</f>
        <v>0</v>
      </c>
      <c r="D34" s="49"/>
    </row>
    <row r="35" spans="1:4" s="1" customFormat="1" ht="11.25" x14ac:dyDescent="0.2">
      <c r="A35" s="45"/>
      <c r="B35" s="46" t="s">
        <v>339</v>
      </c>
      <c r="C35" s="62">
        <f>'Položkový rozpočet'!F318</f>
        <v>0</v>
      </c>
      <c r="D35" s="50"/>
    </row>
    <row r="36" spans="1:4" s="1" customFormat="1" ht="11.25" x14ac:dyDescent="0.2">
      <c r="A36" s="45"/>
      <c r="B36" s="46" t="s">
        <v>338</v>
      </c>
      <c r="C36" s="58">
        <f>C35+C34+C33</f>
        <v>0</v>
      </c>
      <c r="D36" s="50">
        <f>'Položkový rozpočet'!H320</f>
        <v>10.357910000000002</v>
      </c>
    </row>
    <row r="37" spans="1:4" s="1" customFormat="1" ht="11.25" x14ac:dyDescent="0.2">
      <c r="C37" s="29"/>
      <c r="D37" s="4"/>
    </row>
    <row r="38" spans="1:4" s="1" customFormat="1" ht="11.25" x14ac:dyDescent="0.2">
      <c r="C38" s="29"/>
      <c r="D38" s="4"/>
    </row>
    <row r="39" spans="1:4" s="1" customFormat="1" ht="11.25" x14ac:dyDescent="0.2">
      <c r="C39" s="29"/>
      <c r="D39" s="4"/>
    </row>
    <row r="40" spans="1:4" s="1" customFormat="1" ht="11.25" x14ac:dyDescent="0.2">
      <c r="C40" s="29"/>
      <c r="D40" s="4"/>
    </row>
    <row r="41" spans="1:4" s="1" customFormat="1" ht="11.25" x14ac:dyDescent="0.2">
      <c r="C41" s="29"/>
      <c r="D41" s="4"/>
    </row>
    <row r="42" spans="1:4" s="1" customFormat="1" ht="11.25" x14ac:dyDescent="0.2">
      <c r="C42" s="29"/>
      <c r="D42" s="4"/>
    </row>
    <row r="43" spans="1:4" s="1" customFormat="1" ht="11.25" x14ac:dyDescent="0.2">
      <c r="C43" s="29"/>
      <c r="D43" s="4"/>
    </row>
    <row r="44" spans="1:4" s="1" customFormat="1" ht="11.25" x14ac:dyDescent="0.2">
      <c r="C44" s="29"/>
      <c r="D44" s="4"/>
    </row>
    <row r="45" spans="1:4" s="1" customFormat="1" ht="11.25" x14ac:dyDescent="0.2">
      <c r="C45" s="29"/>
      <c r="D45" s="4"/>
    </row>
    <row r="46" spans="1:4" s="1" customFormat="1" ht="11.25" x14ac:dyDescent="0.2">
      <c r="C46" s="29"/>
      <c r="D46" s="4"/>
    </row>
    <row r="47" spans="1:4" s="1" customFormat="1" ht="11.25" x14ac:dyDescent="0.2">
      <c r="C47" s="29"/>
      <c r="D47" s="4"/>
    </row>
    <row r="48" spans="1:4" s="1" customFormat="1" ht="11.25" x14ac:dyDescent="0.2">
      <c r="C48" s="29"/>
      <c r="D48" s="4"/>
    </row>
    <row r="49" spans="3:4" s="1" customFormat="1" ht="11.25" x14ac:dyDescent="0.2">
      <c r="C49" s="29"/>
      <c r="D49" s="4"/>
    </row>
    <row r="50" spans="3:4" s="1" customFormat="1" ht="11.25" x14ac:dyDescent="0.2">
      <c r="C50" s="29"/>
      <c r="D50" s="4"/>
    </row>
    <row r="51" spans="3:4" s="1" customFormat="1" ht="11.25" x14ac:dyDescent="0.2">
      <c r="C51" s="29"/>
      <c r="D51" s="4"/>
    </row>
    <row r="52" spans="3:4" s="1" customFormat="1" ht="11.25" x14ac:dyDescent="0.2">
      <c r="C52" s="29"/>
      <c r="D52" s="4"/>
    </row>
    <row r="53" spans="3:4" s="1" customFormat="1" ht="11.25" x14ac:dyDescent="0.2">
      <c r="C53" s="29"/>
      <c r="D53" s="4"/>
    </row>
    <row r="54" spans="3:4" s="1" customFormat="1" ht="11.25" x14ac:dyDescent="0.2">
      <c r="C54" s="29"/>
      <c r="D54" s="4"/>
    </row>
    <row r="55" spans="3:4" s="1" customFormat="1" ht="11.25" x14ac:dyDescent="0.2">
      <c r="C55" s="29"/>
      <c r="D55" s="4"/>
    </row>
    <row r="56" spans="3:4" s="1" customFormat="1" ht="11.25" x14ac:dyDescent="0.2">
      <c r="C56" s="29"/>
      <c r="D56" s="4"/>
    </row>
    <row r="57" spans="3:4" s="1" customFormat="1" ht="11.25" x14ac:dyDescent="0.2">
      <c r="C57" s="29"/>
      <c r="D57" s="4"/>
    </row>
    <row r="58" spans="3:4" s="1" customFormat="1" ht="11.25" x14ac:dyDescent="0.2">
      <c r="C58" s="29"/>
      <c r="D58" s="4"/>
    </row>
    <row r="59" spans="3:4" s="1" customFormat="1" ht="11.25" x14ac:dyDescent="0.2">
      <c r="C59" s="29"/>
      <c r="D59" s="4"/>
    </row>
    <row r="60" spans="3:4" s="1" customFormat="1" ht="11.25" x14ac:dyDescent="0.2">
      <c r="C60" s="29"/>
      <c r="D60" s="4"/>
    </row>
    <row r="61" spans="3:4" s="1" customFormat="1" ht="11.25" x14ac:dyDescent="0.2">
      <c r="C61" s="29"/>
      <c r="D61" s="4"/>
    </row>
    <row r="62" spans="3:4" s="1" customFormat="1" ht="11.25" x14ac:dyDescent="0.2">
      <c r="C62" s="29"/>
      <c r="D62" s="4"/>
    </row>
    <row r="63" spans="3:4" s="1" customFormat="1" ht="11.25" x14ac:dyDescent="0.2">
      <c r="C63" s="29"/>
      <c r="D63" s="4"/>
    </row>
    <row r="64" spans="3:4" s="1" customFormat="1" ht="11.25" x14ac:dyDescent="0.2">
      <c r="C64" s="29"/>
      <c r="D64" s="4"/>
    </row>
    <row r="65" spans="3:4" s="1" customFormat="1" ht="11.25" x14ac:dyDescent="0.2">
      <c r="C65" s="29"/>
      <c r="D65" s="4"/>
    </row>
    <row r="66" spans="3:4" s="1" customFormat="1" ht="11.25" x14ac:dyDescent="0.2">
      <c r="C66" s="29"/>
      <c r="D66" s="4"/>
    </row>
    <row r="67" spans="3:4" s="1" customFormat="1" ht="11.25" x14ac:dyDescent="0.2">
      <c r="C67" s="29"/>
      <c r="D67" s="4"/>
    </row>
    <row r="68" spans="3:4" s="1" customFormat="1" ht="11.25" x14ac:dyDescent="0.2">
      <c r="C68" s="29"/>
      <c r="D68" s="4"/>
    </row>
    <row r="69" spans="3:4" s="1" customFormat="1" ht="11.25" x14ac:dyDescent="0.2">
      <c r="C69" s="29"/>
      <c r="D69" s="4"/>
    </row>
    <row r="70" spans="3:4" s="1" customFormat="1" ht="11.25" x14ac:dyDescent="0.2">
      <c r="C70" s="29"/>
      <c r="D70" s="4"/>
    </row>
    <row r="71" spans="3:4" s="1" customFormat="1" ht="11.25" x14ac:dyDescent="0.2">
      <c r="C71" s="29"/>
      <c r="D71" s="4"/>
    </row>
    <row r="72" spans="3:4" s="1" customFormat="1" ht="11.25" x14ac:dyDescent="0.2">
      <c r="C72" s="29"/>
      <c r="D72" s="4"/>
    </row>
    <row r="73" spans="3:4" s="1" customFormat="1" ht="11.25" x14ac:dyDescent="0.2">
      <c r="C73" s="29"/>
      <c r="D73" s="4"/>
    </row>
    <row r="74" spans="3:4" s="1" customFormat="1" ht="11.25" x14ac:dyDescent="0.2">
      <c r="C74" s="29"/>
      <c r="D74" s="4"/>
    </row>
    <row r="75" spans="3:4" s="1" customFormat="1" ht="11.25" x14ac:dyDescent="0.2">
      <c r="C75" s="29"/>
      <c r="D75" s="4"/>
    </row>
    <row r="76" spans="3:4" s="1" customFormat="1" ht="11.25" x14ac:dyDescent="0.2">
      <c r="C76" s="29"/>
      <c r="D76" s="4"/>
    </row>
    <row r="77" spans="3:4" s="1" customFormat="1" ht="11.25" x14ac:dyDescent="0.2">
      <c r="C77" s="29"/>
      <c r="D77" s="4"/>
    </row>
    <row r="78" spans="3:4" s="1" customFormat="1" ht="11.25" x14ac:dyDescent="0.2">
      <c r="C78" s="29"/>
      <c r="D78" s="4"/>
    </row>
    <row r="79" spans="3:4" s="1" customFormat="1" ht="11.25" x14ac:dyDescent="0.2">
      <c r="C79" s="29"/>
      <c r="D79" s="4"/>
    </row>
    <row r="80" spans="3:4" s="1" customFormat="1" ht="11.25" x14ac:dyDescent="0.2">
      <c r="C80" s="29"/>
      <c r="D80" s="4"/>
    </row>
    <row r="81" spans="3:4" s="1" customFormat="1" ht="11.25" x14ac:dyDescent="0.2">
      <c r="C81" s="29"/>
      <c r="D81" s="4"/>
    </row>
    <row r="82" spans="3:4" s="1" customFormat="1" ht="11.25" x14ac:dyDescent="0.2">
      <c r="C82" s="29"/>
      <c r="D82" s="4"/>
    </row>
    <row r="83" spans="3:4" s="1" customFormat="1" ht="11.25" x14ac:dyDescent="0.2">
      <c r="C83" s="29"/>
      <c r="D83" s="4"/>
    </row>
    <row r="84" spans="3:4" s="1" customFormat="1" ht="11.25" x14ac:dyDescent="0.2">
      <c r="C84" s="29"/>
      <c r="D84" s="4"/>
    </row>
    <row r="85" spans="3:4" s="1" customFormat="1" ht="11.25" x14ac:dyDescent="0.2">
      <c r="C85" s="29"/>
      <c r="D85" s="4"/>
    </row>
    <row r="86" spans="3:4" s="1" customFormat="1" ht="11.25" x14ac:dyDescent="0.2">
      <c r="C86" s="29"/>
      <c r="D86" s="4"/>
    </row>
    <row r="87" spans="3:4" s="1" customFormat="1" ht="11.25" x14ac:dyDescent="0.2">
      <c r="C87" s="29"/>
      <c r="D87" s="4"/>
    </row>
    <row r="88" spans="3:4" s="1" customFormat="1" ht="11.25" x14ac:dyDescent="0.2">
      <c r="C88" s="29"/>
      <c r="D88" s="4"/>
    </row>
    <row r="89" spans="3:4" s="1" customFormat="1" ht="11.25" x14ac:dyDescent="0.2">
      <c r="C89" s="29"/>
      <c r="D89" s="4"/>
    </row>
    <row r="90" spans="3:4" s="1" customFormat="1" ht="11.25" x14ac:dyDescent="0.2">
      <c r="C90" s="29"/>
      <c r="D90" s="4"/>
    </row>
    <row r="91" spans="3:4" s="1" customFormat="1" ht="11.25" x14ac:dyDescent="0.2">
      <c r="C91" s="29"/>
      <c r="D91" s="4"/>
    </row>
    <row r="92" spans="3:4" s="1" customFormat="1" ht="11.25" x14ac:dyDescent="0.2">
      <c r="C92" s="29"/>
      <c r="D92" s="4"/>
    </row>
    <row r="93" spans="3:4" s="1" customFormat="1" ht="11.25" x14ac:dyDescent="0.2">
      <c r="C93" s="29"/>
      <c r="D93" s="4"/>
    </row>
    <row r="94" spans="3:4" s="1" customFormat="1" ht="11.25" x14ac:dyDescent="0.2">
      <c r="C94" s="29"/>
      <c r="D94" s="4"/>
    </row>
    <row r="95" spans="3:4" s="1" customFormat="1" ht="11.25" x14ac:dyDescent="0.2">
      <c r="C95" s="29"/>
      <c r="D95" s="4"/>
    </row>
    <row r="96" spans="3:4" s="1" customFormat="1" ht="11.25" x14ac:dyDescent="0.2">
      <c r="C96" s="29"/>
      <c r="D96" s="4"/>
    </row>
    <row r="97" spans="3:4" s="1" customFormat="1" ht="11.25" x14ac:dyDescent="0.2">
      <c r="C97" s="29"/>
      <c r="D97" s="4"/>
    </row>
    <row r="98" spans="3:4" s="1" customFormat="1" ht="11.25" x14ac:dyDescent="0.2">
      <c r="C98" s="29"/>
      <c r="D98" s="4"/>
    </row>
    <row r="99" spans="3:4" s="1" customFormat="1" ht="11.25" x14ac:dyDescent="0.2">
      <c r="C99" s="29"/>
      <c r="D99" s="4"/>
    </row>
    <row r="100" spans="3:4" s="1" customFormat="1" ht="11.25" x14ac:dyDescent="0.2">
      <c r="C100" s="29"/>
      <c r="D100" s="4"/>
    </row>
    <row r="101" spans="3:4" s="1" customFormat="1" ht="11.25" x14ac:dyDescent="0.2">
      <c r="C101" s="29"/>
      <c r="D101" s="4"/>
    </row>
    <row r="102" spans="3:4" s="1" customFormat="1" ht="11.25" x14ac:dyDescent="0.2">
      <c r="C102" s="29"/>
      <c r="D102" s="4"/>
    </row>
    <row r="103" spans="3:4" s="1" customFormat="1" ht="11.25" x14ac:dyDescent="0.2">
      <c r="C103" s="29"/>
      <c r="D103" s="4"/>
    </row>
    <row r="104" spans="3:4" s="1" customFormat="1" ht="11.25" x14ac:dyDescent="0.2">
      <c r="C104" s="29"/>
      <c r="D104" s="4"/>
    </row>
    <row r="105" spans="3:4" s="1" customFormat="1" ht="11.25" x14ac:dyDescent="0.2">
      <c r="C105" s="29"/>
      <c r="D105" s="4"/>
    </row>
    <row r="106" spans="3:4" s="1" customFormat="1" ht="11.25" x14ac:dyDescent="0.2">
      <c r="C106" s="29"/>
      <c r="D106" s="4"/>
    </row>
    <row r="107" spans="3:4" s="1" customFormat="1" ht="11.25" x14ac:dyDescent="0.2">
      <c r="C107" s="29"/>
      <c r="D107" s="4"/>
    </row>
    <row r="108" spans="3:4" s="1" customFormat="1" ht="11.25" x14ac:dyDescent="0.2">
      <c r="C108" s="29"/>
      <c r="D108" s="4"/>
    </row>
    <row r="109" spans="3:4" s="1" customFormat="1" ht="11.25" x14ac:dyDescent="0.2">
      <c r="C109" s="29"/>
      <c r="D109" s="4"/>
    </row>
    <row r="110" spans="3:4" s="1" customFormat="1" ht="11.25" x14ac:dyDescent="0.2">
      <c r="C110" s="29"/>
      <c r="D110" s="4"/>
    </row>
    <row r="111" spans="3:4" s="1" customFormat="1" ht="11.25" x14ac:dyDescent="0.2">
      <c r="C111" s="29"/>
      <c r="D111" s="4"/>
    </row>
    <row r="112" spans="3:4" s="1" customFormat="1" ht="11.25" x14ac:dyDescent="0.2">
      <c r="C112" s="29"/>
      <c r="D112" s="4"/>
    </row>
    <row r="113" spans="3:4" s="1" customFormat="1" ht="11.25" x14ac:dyDescent="0.2">
      <c r="C113" s="29"/>
      <c r="D113" s="4"/>
    </row>
    <row r="114" spans="3:4" s="1" customFormat="1" ht="11.25" x14ac:dyDescent="0.2">
      <c r="C114" s="29"/>
      <c r="D114" s="4"/>
    </row>
    <row r="115" spans="3:4" s="1" customFormat="1" ht="11.25" x14ac:dyDescent="0.2">
      <c r="C115" s="29"/>
      <c r="D115" s="4"/>
    </row>
    <row r="116" spans="3:4" s="1" customFormat="1" ht="11.25" x14ac:dyDescent="0.2">
      <c r="C116" s="29"/>
      <c r="D116" s="4"/>
    </row>
    <row r="117" spans="3:4" s="1" customFormat="1" ht="11.25" x14ac:dyDescent="0.2">
      <c r="C117" s="29"/>
      <c r="D117" s="4"/>
    </row>
    <row r="118" spans="3:4" s="1" customFormat="1" ht="11.25" x14ac:dyDescent="0.2">
      <c r="C118" s="29"/>
      <c r="D118" s="4"/>
    </row>
    <row r="119" spans="3:4" s="1" customFormat="1" ht="11.25" x14ac:dyDescent="0.2">
      <c r="C119" s="29"/>
      <c r="D119" s="4"/>
    </row>
    <row r="120" spans="3:4" s="1" customFormat="1" ht="11.25" x14ac:dyDescent="0.2">
      <c r="C120" s="29"/>
      <c r="D120" s="4"/>
    </row>
    <row r="121" spans="3:4" s="1" customFormat="1" ht="11.25" x14ac:dyDescent="0.2">
      <c r="C121" s="29"/>
      <c r="D121" s="4"/>
    </row>
    <row r="122" spans="3:4" s="1" customFormat="1" ht="11.25" x14ac:dyDescent="0.2">
      <c r="C122" s="29"/>
      <c r="D122" s="4"/>
    </row>
    <row r="123" spans="3:4" s="1" customFormat="1" ht="11.25" x14ac:dyDescent="0.2">
      <c r="C123" s="29"/>
      <c r="D123" s="4"/>
    </row>
    <row r="124" spans="3:4" s="1" customFormat="1" ht="11.25" x14ac:dyDescent="0.2">
      <c r="C124" s="29"/>
      <c r="D124" s="4"/>
    </row>
    <row r="125" spans="3:4" s="1" customFormat="1" ht="11.25" x14ac:dyDescent="0.2">
      <c r="C125" s="29"/>
      <c r="D125" s="4"/>
    </row>
    <row r="126" spans="3:4" s="1" customFormat="1" ht="11.25" x14ac:dyDescent="0.2">
      <c r="C126" s="29"/>
      <c r="D126" s="4"/>
    </row>
    <row r="127" spans="3:4" s="1" customFormat="1" ht="11.25" x14ac:dyDescent="0.2">
      <c r="C127" s="29"/>
      <c r="D127" s="4"/>
    </row>
    <row r="128" spans="3:4" s="1" customFormat="1" ht="11.25" x14ac:dyDescent="0.2">
      <c r="C128" s="29"/>
      <c r="D128" s="4"/>
    </row>
    <row r="129" spans="3:4" s="1" customFormat="1" ht="11.25" x14ac:dyDescent="0.2">
      <c r="C129" s="29"/>
      <c r="D129" s="4"/>
    </row>
    <row r="130" spans="3:4" s="1" customFormat="1" ht="11.25" x14ac:dyDescent="0.2">
      <c r="C130" s="29"/>
      <c r="D130" s="4"/>
    </row>
    <row r="131" spans="3:4" s="1" customFormat="1" ht="11.25" x14ac:dyDescent="0.2">
      <c r="C131" s="29"/>
      <c r="D131" s="4"/>
    </row>
    <row r="132" spans="3:4" s="1" customFormat="1" ht="11.25" x14ac:dyDescent="0.2">
      <c r="C132" s="29"/>
      <c r="D132" s="4"/>
    </row>
    <row r="133" spans="3:4" s="1" customFormat="1" ht="11.25" x14ac:dyDescent="0.2">
      <c r="C133" s="29"/>
      <c r="D133" s="4"/>
    </row>
    <row r="134" spans="3:4" s="1" customFormat="1" ht="11.25" x14ac:dyDescent="0.2">
      <c r="C134" s="29"/>
      <c r="D134" s="4"/>
    </row>
    <row r="135" spans="3:4" s="1" customFormat="1" ht="11.25" x14ac:dyDescent="0.2">
      <c r="C135" s="29"/>
      <c r="D135" s="4"/>
    </row>
    <row r="136" spans="3:4" s="1" customFormat="1" ht="11.25" x14ac:dyDescent="0.2">
      <c r="C136" s="29"/>
      <c r="D136" s="4"/>
    </row>
    <row r="137" spans="3:4" s="1" customFormat="1" ht="11.25" x14ac:dyDescent="0.2">
      <c r="C137" s="29"/>
      <c r="D137" s="4"/>
    </row>
  </sheetData>
  <phoneticPr fontId="0" type="noConversion"/>
  <pageMargins left="0.78740157480314965" right="0.78740157480314965" top="0.59055118110236227" bottom="0.59055118110236227" header="0" footer="0"/>
  <pageSetup paperSize="9" orientation="portrait" horizontalDpi="360" verticalDpi="36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9</vt:i4>
      </vt:variant>
    </vt:vector>
  </HeadingPairs>
  <TitlesOfParts>
    <vt:vector size="12" baseType="lpstr">
      <vt:lpstr>Cenová nabídka</vt:lpstr>
      <vt:lpstr>Položkový rozpočet</vt:lpstr>
      <vt:lpstr>Rekapitulace</vt:lpstr>
      <vt:lpstr>CenyK</vt:lpstr>
      <vt:lpstr>DatumR</vt:lpstr>
      <vt:lpstr>NazevObjektu</vt:lpstr>
      <vt:lpstr>NazevStavby</vt:lpstr>
      <vt:lpstr>'Položkový rozpočet'!Názvy_tisku</vt:lpstr>
      <vt:lpstr>PolBegin</vt:lpstr>
      <vt:lpstr>PolBeginR</vt:lpstr>
      <vt:lpstr>StrediskoK</vt:lpstr>
      <vt:lpstr>ZpracovalK</vt:lpstr>
    </vt:vector>
  </TitlesOfParts>
  <Company>EUROSTAV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Hladík</dc:creator>
  <cp:lastModifiedBy>Petra.Kalinova</cp:lastModifiedBy>
  <cp:lastPrinted>2017-04-11T12:16:48Z</cp:lastPrinted>
  <dcterms:created xsi:type="dcterms:W3CDTF">1999-10-27T12:59:00Z</dcterms:created>
  <dcterms:modified xsi:type="dcterms:W3CDTF">2017-04-18T07:44:01Z</dcterms:modified>
</cp:coreProperties>
</file>